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RASHODI-PLAN " sheetId="1" r:id="rId1"/>
    <sheet name="PRIHODI-PLAN" sheetId="2" r:id="rId2"/>
  </sheets>
  <definedNames/>
  <calcPr fullCalcOnLoad="1"/>
</workbook>
</file>

<file path=xl/sharedStrings.xml><?xml version="1.0" encoding="utf-8"?>
<sst xmlns="http://schemas.openxmlformats.org/spreadsheetml/2006/main" count="549" uniqueCount="273">
  <si>
    <t>RAČUN</t>
  </si>
  <si>
    <t xml:space="preserve">            RASHODI I IZDACI ZA TROGODIŠNJE RAZDOBLJE I </t>
  </si>
  <si>
    <t>ŠIFRA</t>
  </si>
  <si>
    <t>OPIS</t>
  </si>
  <si>
    <t>Izvori financiranja: Prihodi od Ministarstva obrazovanja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</si>
  <si>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</si>
  <si>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</si>
  <si>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</si>
  <si>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</si>
  <si>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</si>
  <si>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</si>
  <si>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</si>
  <si>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RASHODI ZA ZAPOSLENE</t>
  </si>
  <si>
    <t>OSTALI NESPOMENUTI RASHODI POSLOVANJA</t>
  </si>
  <si>
    <t>Izvor financiranja: Prihodi od županijskog proračuna</t>
  </si>
  <si>
    <t>AKTIVNOST: Financiranje materijalnih troškova po minim.stand.</t>
  </si>
  <si>
    <t>RASHODI ZA MATERIJAL I ENERGIJU</t>
  </si>
  <si>
    <t>RASHODI ZA USLUGE</t>
  </si>
  <si>
    <t>FINANCIJSKI RASHODI</t>
  </si>
  <si>
    <t>OSTALI FINANCIJSKI RASHODI</t>
  </si>
  <si>
    <t>OSTALE NAKNADE GRAĐ. I KUĆ.-PRIJEVOZ</t>
  </si>
  <si>
    <t>VRSTA PRIHODA</t>
  </si>
  <si>
    <t>PRIHODI POSLOVANJA</t>
  </si>
  <si>
    <t xml:space="preserve">KLASA : </t>
  </si>
  <si>
    <t xml:space="preserve">URBROJ : </t>
  </si>
  <si>
    <t>A210101</t>
  </si>
  <si>
    <t>A210102</t>
  </si>
  <si>
    <t>AKTIVNOST:Materijalni rashodi po stvarnom trošku</t>
  </si>
  <si>
    <t>NAKNADE GRAĐ. I KUĆ.-PRIJEVOZ</t>
  </si>
  <si>
    <t>A210201</t>
  </si>
  <si>
    <t>AKTIVNOST: Mater. rashodi po stvarnom trošku- iznad standarda</t>
  </si>
  <si>
    <t>OSTALI NESPOM. RASHODI POSLOVANJA-OSIG</t>
  </si>
  <si>
    <t>A230106</t>
  </si>
  <si>
    <t>A230107</t>
  </si>
  <si>
    <t>AKTIVNOST: Produženi boravak</t>
  </si>
  <si>
    <t>Izvor financiranja: Prihodi iz vlastitih sredstava</t>
  </si>
  <si>
    <t>A210103</t>
  </si>
  <si>
    <t>PLAĆE (BRUTTO)</t>
  </si>
  <si>
    <t>RASHODI ZA NABAVU NEFINANCIJSKE IMOVINE</t>
  </si>
  <si>
    <t>RASHODI ZA NABAVU PROIZV.DUG.IMOVINE</t>
  </si>
  <si>
    <t>POSTROJENJA I OPREMA</t>
  </si>
  <si>
    <t>K240502</t>
  </si>
  <si>
    <t>KNJIGE, UMJETNIČKA DJELA</t>
  </si>
  <si>
    <t>OSNOVNA ŠKOLA IVANA BATELIĆA RAŠA</t>
  </si>
  <si>
    <t>IVANA BATELIĆA 1, 52223 RAŠA</t>
  </si>
  <si>
    <t>A230119</t>
  </si>
  <si>
    <t>AKTIVNOST: Nagrade za učenike</t>
  </si>
  <si>
    <t>Izvor financiranja: Pomoći iz prorač. koji nije nadležan: Općina Raša</t>
  </si>
  <si>
    <t>Izvor financiranja: Vlastiti prihodi-donacije</t>
  </si>
  <si>
    <t>A230104</t>
  </si>
  <si>
    <t>AKTIVNOST: POMOĆNICI U NASTAVI</t>
  </si>
  <si>
    <t>AKTIVNOST: ŠKOLSKA KUHINJA</t>
  </si>
  <si>
    <t xml:space="preserve">RASHODI ZA MATERIJAL I ENERGIJU </t>
  </si>
  <si>
    <t>A230163</t>
  </si>
  <si>
    <t>AKTIVNOST: IZLETI I TERENSKA NASTAVA</t>
  </si>
  <si>
    <t>Izvor financiranja: Prihodi iz županijskog proračuna</t>
  </si>
  <si>
    <t>A230184</t>
  </si>
  <si>
    <t>AKTIVNOST:Mater. rashodi po stvarnom trošku OŠ- drugi izvori</t>
  </si>
  <si>
    <t>Izvor financiranja: Donacije</t>
  </si>
  <si>
    <t>A230199</t>
  </si>
  <si>
    <t>TEK.POMOĆI TEMELJEM PRIJENOSA EU SREDSTAVA</t>
  </si>
  <si>
    <t>RAHODI ZA USLUGE</t>
  </si>
  <si>
    <t xml:space="preserve">          </t>
  </si>
  <si>
    <t>RASHODI ZA NABAVU PROZV.DUG.IMOVINE</t>
  </si>
  <si>
    <t>Izvor financiranja: pomoć iz prorač. koji nije nadležan:Općina Raša</t>
  </si>
  <si>
    <t>Izvori financiranja:Pomoć iz prorač.koji nije nadležan: Općina Marčana</t>
  </si>
  <si>
    <t>RASHOD ZA NABAVU NEFINANCIJSKE IMOVINE</t>
  </si>
  <si>
    <t>RASHOD ZA NABAVU PROIZV.DUG.IMOVINE</t>
  </si>
  <si>
    <t>Izvor financiranja: prihod od županijskog proračuna</t>
  </si>
  <si>
    <t>Školska  shema</t>
  </si>
  <si>
    <t>AKTIVNOSTI:</t>
  </si>
  <si>
    <t>Izvor financiranja:Prihod od Ministarstva poljoprivrede</t>
  </si>
  <si>
    <t>Izvor financiranja: Prihod od prodaje imovine za osnovne škole</t>
  </si>
  <si>
    <t>AKTIVNOST: Ostali programi i projekti</t>
  </si>
  <si>
    <t>Izvor financiranja:</t>
  </si>
  <si>
    <t>MZO</t>
  </si>
  <si>
    <t>AKTIVNOST: Školski list , časopisi i knjige</t>
  </si>
  <si>
    <t>KNJIGE</t>
  </si>
  <si>
    <t>AKTIVNOST: Smotre, radionice i manifestacije</t>
  </si>
  <si>
    <t>Izvor financiranja: Prihod iz županijskog proračuna</t>
  </si>
  <si>
    <t>MATERIJAL I SIROVINA</t>
  </si>
  <si>
    <t>Izvor financiranja: MZO</t>
  </si>
  <si>
    <t>AKTIVNOST: Provedba kurikuluma</t>
  </si>
  <si>
    <t>AKTIVNOST: Zavičajna nastava</t>
  </si>
  <si>
    <t>POSTROJENJE I OPREMA</t>
  </si>
  <si>
    <t>USLUGE TEKUĆEG I INVISTICIJSKOG ODRŽAVANJA</t>
  </si>
  <si>
    <t>RASHOD POSLOVANJA</t>
  </si>
  <si>
    <t>USLUGE TEKUĆEG I INVESTICIJSKOG ODRŽAVANJA</t>
  </si>
  <si>
    <t>ULAGANJE U GRAĐEVINSKE OBJEKTE</t>
  </si>
  <si>
    <t>DODATNA ULAGANJA NA GRAĐEVINSKIM OBJEKT.</t>
  </si>
  <si>
    <t xml:space="preserve">AKTIVNOST: KAPITALNO ULAGANJE U OŠ </t>
  </si>
  <si>
    <t>AKTIVNOST: ŠKOLSKI NAMJEŠTAJ I OPREMA</t>
  </si>
  <si>
    <t>RASHODI ZA NABAVU DUGOT.NEFIN.IMOVINE</t>
  </si>
  <si>
    <t>NESPOMENUTI RASHODI POSLOVANJA</t>
  </si>
  <si>
    <t>PROGRAM 2401: INVESTICIJSKO ODRŽAVANJE OSNOVNIH ŠKOLA</t>
  </si>
  <si>
    <t>PROGRAM : PROGRAMI OBRAZOVANJA IZNAD STANDARDA</t>
  </si>
  <si>
    <t>PROGRAM : OSNOVNA DJELATNOST -IZNAD STANDARDA</t>
  </si>
  <si>
    <t>A230203</t>
  </si>
  <si>
    <t>A230115</t>
  </si>
  <si>
    <t>A230116</t>
  </si>
  <si>
    <t>A230204</t>
  </si>
  <si>
    <t>A240103</t>
  </si>
  <si>
    <t>AKTIVNOST: investicijsko održavanje  OŠ -ostali proračuni</t>
  </si>
  <si>
    <t>K240307</t>
  </si>
  <si>
    <t>PROGRAM : KAPITALNA ULAGANJA U OSNOVNE ŠKOLE</t>
  </si>
  <si>
    <t>PROGRAM : OPREMANJE U OSNOVNIM ŠKOLAMA</t>
  </si>
  <si>
    <t>K240501</t>
  </si>
  <si>
    <t>A210104</t>
  </si>
  <si>
    <t>REZULTAT POSLOVANJA</t>
  </si>
  <si>
    <t>KLASA:</t>
  </si>
  <si>
    <t>URBROJ:</t>
  </si>
  <si>
    <t>A230197</t>
  </si>
  <si>
    <t>Izvor financiranja: Prihodi iz drugih izvora(vlp, donacije)</t>
  </si>
  <si>
    <t xml:space="preserve">                          PRIHODI I PRIMICI ISKAZANI PO VRSTAMA</t>
  </si>
  <si>
    <t xml:space="preserve">                   PREMA PRORAČUNSKOJ KLASIFIKACIJI</t>
  </si>
  <si>
    <t>PROGRAM 2101: REDOVNA  DJELATNOST OŠ-MINIMALNI STANDARDI</t>
  </si>
  <si>
    <t>A230102</t>
  </si>
  <si>
    <t>AKTIVNOST: Županijska natjecanja</t>
  </si>
  <si>
    <t>RASHODI ZA ZAPOSLENIH</t>
  </si>
  <si>
    <t>AKTIVNOST: Projekt "Osiguranje prehrane djece u osnovnim školama"</t>
  </si>
  <si>
    <t>Izvor financiranja: Zaklada "Hrvatska za djecu"</t>
  </si>
  <si>
    <t>NEMATERIJALNA IMOVINA</t>
  </si>
  <si>
    <t>RASHODI ZA NAB.NEPROIZ.DUGOTRAJNE IMOV.</t>
  </si>
  <si>
    <t>A230205</t>
  </si>
  <si>
    <t>AKTIVNOST: Sredstva zaštite protiv COVID-19</t>
  </si>
  <si>
    <t>A240101</t>
  </si>
  <si>
    <t>AKTIVNOST: investicijsko održavanje  OŠ -minimalni standarda</t>
  </si>
  <si>
    <t>10604  O.Š. Ivana Batelića , Raša</t>
  </si>
  <si>
    <t>PRIHODI I PRIMICI</t>
  </si>
  <si>
    <t>Izvor</t>
  </si>
  <si>
    <t>48005- POTPORE ZA DECENTRALIZI. SREDSTVA OSNOVNE ŠKOLE</t>
  </si>
  <si>
    <t>PRIHODI IZ NADLEŽ.PRORAČ. I OD HZZO TEMELJ.UG.OBVEZA</t>
  </si>
  <si>
    <t>PRIHODI IZ NADLEŽNOG PRORAČ.ZA FINANCIRANJE RED.DJEL.</t>
  </si>
  <si>
    <t>PRIHODI ZA FINANCIRANJE REDOVNE DJELATNOSTI</t>
  </si>
  <si>
    <t>32300-VLASTITI PRIHODI OSNOVNIH ŠKOLA- PRIHODI KORISNIKA</t>
  </si>
  <si>
    <t>PRIH.OD PROD.PROIZ. I ROBE TE PRUŽ.USL.I PRIH.OD DONACIJA</t>
  </si>
  <si>
    <t>PRIHODI OD PRODAJE PROIZVODA I ROBE TE PRUŽ.USLUGA</t>
  </si>
  <si>
    <t>PRIHODI OD PRUŽENIH  USLUGA</t>
  </si>
  <si>
    <t>55368- POMOĆI OPĆINE RAŠA</t>
  </si>
  <si>
    <t>PRIH.IZ INOZ.I OD SUBJ.UNUTAR OPĆEG PRORAČUNA</t>
  </si>
  <si>
    <t>POMOĆ PRORAČ.KORIS.IZ PRORAČ. KOJI IM NIJE NADLEŽAN</t>
  </si>
  <si>
    <t>62300- DONACIJE ZA OSNOVNE ŠKOLE</t>
  </si>
  <si>
    <t>DONAC.OD PRAV.I FIZ.OSOBA IZVAN OPĆEG PRORČUNA</t>
  </si>
  <si>
    <t>TEKUĆE DONACIJE</t>
  </si>
  <si>
    <t>KAPITALNE DONACIJE</t>
  </si>
  <si>
    <t>72300- PRIHOD OD PRODAJE IMOVINE ZA OSNOVNE ŠKOLE</t>
  </si>
  <si>
    <t>PRIHOD POSLOVANJA</t>
  </si>
  <si>
    <t>PRIH.OD UPRAVNIH I ADMINS.PRIST PO POSEBNIM PROP. I NAK.</t>
  </si>
  <si>
    <t>PRIHOD PO POSEBNIM PROPISIMA</t>
  </si>
  <si>
    <t>POMOĆ PRORAČ.KORISN.IZ PRORAČ.KOJI IM NIJE NADLEŽ.</t>
  </si>
  <si>
    <t>TEKUĆA POMOĆ IZ DRŽAVNOG PRORAČUNA</t>
  </si>
  <si>
    <t>53082-POMOĆI OD MIN.ZNANOSTI I OBRAZO.-DRŽAVNA RIZNICA</t>
  </si>
  <si>
    <t>TEKUĆA POMOĆ IZ DRŽAVNOG PRORAČUNA- PLAĆE</t>
  </si>
  <si>
    <t>58300- OSTALE INSTITUCIJE ZA OSNOVNE ŠKOLE-DRŽAV.PRORAČ</t>
  </si>
  <si>
    <t>53082-POMOĆI MINISTARSTVA ZNANOSTI I OBRAZOVANJA</t>
  </si>
  <si>
    <t>TEKUĆA POMOĆ IZ DRŽAVNOG PRORAČUNA-RAD.UDŽBENICI</t>
  </si>
  <si>
    <t>47300-PRIHODI ZA POSEBNE NAMJENE-PRIHODI KORISNIKA</t>
  </si>
  <si>
    <t>OSTALI PRIHODI- ŠKOL.KUH., IZLETI, OSIG.UČENIKA,ISPITI</t>
  </si>
  <si>
    <t>KAPIT.POMOĆ IZ PRORAČ.KOJI IM NIJE NADLEŽ.-LITERATU.,UDŽB.</t>
  </si>
  <si>
    <t>55254- POMOĆ OPĆINE MARČANA</t>
  </si>
  <si>
    <t>TEKUĆA POMOĆ IZ PRORAČ.KIJI IM NIJE NADLEŽAN-SUNF.MAREN.</t>
  </si>
  <si>
    <t>KAPIT.POMOĆ IZ PRORAČ.KOJI IM NIJE NADLEŽ.</t>
  </si>
  <si>
    <t>TEKUĆA POMOĆ IZ PRORAČ.KIJI IM NIJE NADLEŽAN</t>
  </si>
  <si>
    <t>11001-PRIHOD IZ NADLEŽ. PRORAČ.-NAMJENSKI PRIH. I PRIMICI</t>
  </si>
  <si>
    <t>53060- MINISTARSTVO POLJOPRIVREDE</t>
  </si>
  <si>
    <t>POMOĆ TEMELJEM PRIJEN.EU SREDSTAVA</t>
  </si>
  <si>
    <t>TEKUĆA POMOĆ IZ PRORAČ.KIJI IM NIJE NADLEŽAN-ŠK.SHE. I MED</t>
  </si>
  <si>
    <t>RASPOLOŽIVA SREDSTVA IZ PRIJAŠNJE GODINE</t>
  </si>
  <si>
    <t>000</t>
  </si>
  <si>
    <t>TEK. POMOĆ IZ PRORAČ.KIJI IM NIJE NAD.-PLAĆA PBO</t>
  </si>
  <si>
    <t>VLASTITI IZVORI</t>
  </si>
  <si>
    <t xml:space="preserve"> Izvor financiranja: Prihodi od Županijskog proračuna-Ug.o dj.pmoćnici</t>
  </si>
  <si>
    <r>
      <rPr>
        <b/>
        <sz val="10"/>
        <color indexed="8"/>
        <rFont val="Calibri"/>
        <family val="2"/>
      </rPr>
      <t>FUNK.KLAS</t>
    </r>
    <r>
      <rPr>
        <b/>
        <sz val="12"/>
        <color indexed="8"/>
        <rFont val="Calibri"/>
        <family val="2"/>
      </rPr>
      <t>.</t>
    </r>
  </si>
  <si>
    <t>OSNOVNO OBRAZOVANJE</t>
  </si>
  <si>
    <t>Fun.klas.</t>
  </si>
  <si>
    <t>0915  -  OSNOVNO OBRAZOVANJE</t>
  </si>
  <si>
    <t>VLASTITI PRIHODI-PRIHODI KORISNIKA</t>
  </si>
  <si>
    <t>Glava</t>
  </si>
  <si>
    <t>USTANOVE ŠKOLSTVA</t>
  </si>
  <si>
    <t>50003- USTANOVE ŠKOLSTVA</t>
  </si>
  <si>
    <t>Šifra škol.</t>
  </si>
  <si>
    <t>Šifra.škol.</t>
  </si>
  <si>
    <t>10604 OŠ Ivana Batelića, Raša</t>
  </si>
  <si>
    <t>RASHODI I IZDACI</t>
  </si>
  <si>
    <t>RAZLIKA</t>
  </si>
  <si>
    <t>INTELEKTUALNE I OSOBNE USLUGE</t>
  </si>
  <si>
    <t>ZATEZNE KAMATE</t>
  </si>
  <si>
    <t>OSTALI NESPOMENUTI RASHODI POSL.-SUD.PRIST.</t>
  </si>
  <si>
    <t>Izvor financiranja: Ostale institucije za OŠ (Crveni križ)</t>
  </si>
  <si>
    <t>Izvor financiranja: Ostale institucije za OŠ (Drž.pror.-Cent.za soc.skrb)</t>
  </si>
  <si>
    <t>Izvor financiranja: Hrvatski zavod za zapošljavanje za pror.korisnike</t>
  </si>
  <si>
    <t>AKTIVNOST: Volontarijat</t>
  </si>
  <si>
    <t>A230147</t>
  </si>
  <si>
    <t>Izvor financiranja: Agencija za odgoj i obrazovanje za prorač.korisnike</t>
  </si>
  <si>
    <t>A230162</t>
  </si>
  <si>
    <t>AKTIVNOSTI: Naknada za županijsko stručno vijeće, Županijski aktiv učitelja</t>
  </si>
  <si>
    <t>AKTIVNOST: Opremanje knjižnica</t>
  </si>
  <si>
    <t>K240505</t>
  </si>
  <si>
    <t>AKTIVNOST: Uređenje školske zgrade i okoliša</t>
  </si>
  <si>
    <t>UREĐAJI, STROJEVI I OPREMA ZA OSTALE NAMJENE</t>
  </si>
  <si>
    <t>Izvor financiranja: Nenamjenski prihodi i primici-Županijski proračun</t>
  </si>
  <si>
    <t>Mirjana Blažević</t>
  </si>
  <si>
    <t>Predsjednica Školskog odbora :</t>
  </si>
  <si>
    <t>Izvor financiranja: Strukturni fondovi EU</t>
  </si>
  <si>
    <t>K230206</t>
  </si>
  <si>
    <t>AKTIVNOST: Projekt FLAG Alba</t>
  </si>
  <si>
    <t>Izvor financiranja: Prihodi od škola za EU projekte</t>
  </si>
  <si>
    <t>53080-AGENCIJA ZA ODGOJ I OBRAZ. ZA PRORAČUNSKE KORISNIKE</t>
  </si>
  <si>
    <t>53086-HRVATSKI ZAVOD ZA ZAPOŠLJAVANJE ZA PROR.KORISNIKE</t>
  </si>
  <si>
    <t>48006-DECENTRALIZIRANA SRED. KAPITALNO ZA OŠ</t>
  </si>
  <si>
    <t>63000- POMOĆ ZAKLADE "HRVATSKA ZA DJECU"</t>
  </si>
  <si>
    <t>TEKUĆE POMOĆI OD IZVANPRORAČUNSKIH KORISNIKA</t>
  </si>
  <si>
    <t>51008 PRIHODI OD ŠKOLA ZA EU PROJEKTE</t>
  </si>
  <si>
    <t>POMOĆI TEMELJEM PRIJENOSA EU SREDSTAVA</t>
  </si>
  <si>
    <t>TEKUĆE POMOĆI TEM.PRIJENOSA EU SREDSTAVA</t>
  </si>
  <si>
    <t>TEKUĆE POMOĆI TEM PRIJENOSA EU SREDSTAVA</t>
  </si>
  <si>
    <t>POMOĆ TEMELJEM PRIJENOSA EU SREDSTAVA</t>
  </si>
  <si>
    <t>OSTALI NESPOMENUTI PRIHODI -NAK.ŠTETA OD OSIG.KUĆE</t>
  </si>
  <si>
    <t>POMOĆI IZ INOZ.I OD SUBJ.UNUTAR OPĆEG PRORAČUNA</t>
  </si>
  <si>
    <t>POMOĆI OD IZVANPRORAČUNSKIH KORISNIKA</t>
  </si>
  <si>
    <t xml:space="preserve">OSTALI NESPOMENUTI PRIHODI </t>
  </si>
  <si>
    <t>PRIHODI IZ NADLEŽ.PRORAČ. ZA FIN.RASH.ZA NAB.NEFIN.IMOV.</t>
  </si>
  <si>
    <t>PRIHODI IZ NADLEŽ.PRORAČ. ZA FIN.RASH. ZA NAB.NEFIN.IMOV.</t>
  </si>
  <si>
    <t>Izvor financiranja: Tek. Pom. temeljem prijenosa EU sredstava-MOZAIK 3</t>
  </si>
  <si>
    <t>Predsjednica Školskog odbora:</t>
  </si>
  <si>
    <t>51100-STRUKT. FONDOVI EU-Tek. Pom. Za plaće pom.MOZAIK 3</t>
  </si>
  <si>
    <t>32300 VLASTITI PRIHODI OŠ-PRIH.KORISNIKA</t>
  </si>
  <si>
    <t>53060 MINISTARSTVO POLJOPRIVREDE-ŠK.SHEMA</t>
  </si>
  <si>
    <t>PROJEKCIJA 2024.</t>
  </si>
  <si>
    <t>OSTALI RASHODI ZA PLAĆE</t>
  </si>
  <si>
    <t>AKTIVNOSTI: Medni dani</t>
  </si>
  <si>
    <t>A230202</t>
  </si>
  <si>
    <t>AKTIVNOST: Građanski odgoj</t>
  </si>
  <si>
    <t>PROJEKCIJA PLANA 2024. GODINU</t>
  </si>
  <si>
    <t xml:space="preserve"> VIŠAK PRIHODA</t>
  </si>
  <si>
    <t>VIŠAK PRIHODA</t>
  </si>
  <si>
    <t>400-02/23-01/01</t>
  </si>
  <si>
    <t>2144-17-01-23-3</t>
  </si>
  <si>
    <t>PRVE IZMJENE FINANCIJSKOG PLANA ZA 2023.GOD. SA PROJEKCIJOM ZA 2024. I 2025.</t>
  </si>
  <si>
    <t>PROJEKCIJA 2025.</t>
  </si>
  <si>
    <t>PLAN 2023.</t>
  </si>
  <si>
    <t>I REBALANS PLANA 2023.</t>
  </si>
  <si>
    <t>OSTALE NAGRADE GRAĐANIMA I KUĆANSTVIMA</t>
  </si>
  <si>
    <t>NAKNADE GRAĐANIMA I KUĆANSTVIMA</t>
  </si>
  <si>
    <t>A230164</t>
  </si>
  <si>
    <t>AKTIVNOST: OBILJEŽAVANJE GODIŠNJICA ŠKOLE</t>
  </si>
  <si>
    <t>A230170</t>
  </si>
  <si>
    <t>AKTIVNOST: UČENIČKA ZADRUGA</t>
  </si>
  <si>
    <t>A230208</t>
  </si>
  <si>
    <t>AKTIVNOST: PREHRANA ZA UČENIKE U OŠ</t>
  </si>
  <si>
    <t>A230209</t>
  </si>
  <si>
    <t>AKTIVNOST: MENSTRUALNE HIGIJENSKE POTREPŠINE</t>
  </si>
  <si>
    <t>MATERIJAL I SIROVINE</t>
  </si>
  <si>
    <t>TEKUĆE DONACIJE U NARAVI</t>
  </si>
  <si>
    <t>DONACIJE</t>
  </si>
  <si>
    <t>AKTIVNOST: OPREMANJE ŠKOLSKIH KUHINJA U OŠ</t>
  </si>
  <si>
    <t>K240510</t>
  </si>
  <si>
    <t>Izvor financiranja: Županijski proračun</t>
  </si>
  <si>
    <t>MATERIJAL  I SIROVINA</t>
  </si>
  <si>
    <t>PROGRAM: MOZAIK 5</t>
  </si>
  <si>
    <t>AKTIVNOST: Provedba projekta MOZAIK 5</t>
  </si>
  <si>
    <t>T921101</t>
  </si>
  <si>
    <t>Raša, 10.08.2023.</t>
  </si>
  <si>
    <t xml:space="preserve">    PRVE IZMJENE FINANCIJSKOG PLANA ZA 2023. GOD. SA PROJEKCIJOM ZA 2024. I 2025.</t>
  </si>
  <si>
    <t>2144-17-01-23-2</t>
  </si>
  <si>
    <t>Izvor financiranja: Ministarstvo rada, mirovinskog sustava obitelji</t>
  </si>
  <si>
    <t>PROJEKCIJA PLANA 2025. GODINU</t>
  </si>
  <si>
    <t>PLAN 2023</t>
  </si>
  <si>
    <t>55222- POMOĆ GRAD LABIN</t>
  </si>
  <si>
    <t>51100-STRUKT. FONDOVI EU-Tek. Pom. Za plaće pom.MOZAIK 5</t>
  </si>
  <si>
    <t>53102-MINISTARSTVO RADA, MIROVINSKOG SUSTAVA I OBITELJI</t>
  </si>
  <si>
    <t>POMOĆ PRORAČ. KORISNIKA IZ PRORAČ. KOJI IM NIJE NADLEŽAN</t>
  </si>
  <si>
    <t>U Raši, 11.08.2023.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</si>
</sst>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#,##0.00;[Red]#,##0.00"/>
    <numFmt numFmtId="166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 Black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2" fillId="0" borderId="10" xfId="0" applyFont="1" applyBorder="1" applyAlignment="1">
      <alignment/>
    </xf>
    <xf numFmtId="0" fontId="0" fillId="0" borderId="19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1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6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47" fillId="0" borderId="11" xfId="0" applyNumberFormat="1" applyFont="1" applyBorder="1" applyAlignment="1">
      <alignment horizontal="right"/>
    </xf>
    <xf numFmtId="165" fontId="47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6" fontId="47" fillId="0" borderId="11" xfId="5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47" fillId="0" borderId="27" xfId="0" applyNumberFormat="1" applyFont="1" applyBorder="1" applyAlignment="1">
      <alignment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0" fillId="33" borderId="15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165" fontId="0" fillId="33" borderId="11" xfId="0" applyNumberFormat="1" applyFill="1" applyBorder="1" applyAlignment="1">
      <alignment horizontal="right"/>
    </xf>
    <xf numFmtId="165" fontId="0" fillId="33" borderId="11" xfId="0" applyNumberFormat="1" applyFill="1" applyBorder="1" applyAlignment="1">
      <alignment/>
    </xf>
    <xf numFmtId="165" fontId="0" fillId="33" borderId="16" xfId="0" applyNumberFormat="1" applyFill="1" applyBorder="1" applyAlignment="1">
      <alignment/>
    </xf>
    <xf numFmtId="164" fontId="44" fillId="17" borderId="15" xfId="0" applyNumberFormat="1" applyFont="1" applyFill="1" applyBorder="1" applyAlignment="1">
      <alignment/>
    </xf>
    <xf numFmtId="0" fontId="44" fillId="17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165" fontId="47" fillId="33" borderId="11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0" fontId="47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165" fontId="0" fillId="33" borderId="27" xfId="0" applyNumberFormat="1" applyFill="1" applyBorder="1" applyAlignment="1">
      <alignment/>
    </xf>
    <xf numFmtId="165" fontId="0" fillId="33" borderId="28" xfId="0" applyNumberForma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165" fontId="47" fillId="34" borderId="11" xfId="0" applyNumberFormat="1" applyFont="1" applyFill="1" applyBorder="1" applyAlignment="1">
      <alignment horizontal="right"/>
    </xf>
    <xf numFmtId="165" fontId="47" fillId="34" borderId="11" xfId="0" applyNumberFormat="1" applyFont="1" applyFill="1" applyBorder="1" applyAlignment="1">
      <alignment/>
    </xf>
    <xf numFmtId="165" fontId="47" fillId="34" borderId="16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165" fontId="0" fillId="34" borderId="16" xfId="0" applyNumberFormat="1" applyFill="1" applyBorder="1" applyAlignment="1">
      <alignment/>
    </xf>
    <xf numFmtId="0" fontId="33" fillId="17" borderId="11" xfId="0" applyFont="1" applyFill="1" applyBorder="1" applyAlignment="1">
      <alignment/>
    </xf>
    <xf numFmtId="165" fontId="33" fillId="17" borderId="11" xfId="0" applyNumberFormat="1" applyFont="1" applyFill="1" applyBorder="1" applyAlignment="1">
      <alignment horizontal="right"/>
    </xf>
    <xf numFmtId="0" fontId="44" fillId="17" borderId="15" xfId="0" applyFont="1" applyFill="1" applyBorder="1" applyAlignment="1">
      <alignment/>
    </xf>
    <xf numFmtId="165" fontId="33" fillId="17" borderId="11" xfId="0" applyNumberFormat="1" applyFont="1" applyFill="1" applyBorder="1" applyAlignment="1">
      <alignment/>
    </xf>
    <xf numFmtId="165" fontId="33" fillId="17" borderId="16" xfId="0" applyNumberFormat="1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/>
    </xf>
    <xf numFmtId="165" fontId="26" fillId="0" borderId="16" xfId="0" applyNumberFormat="1" applyFont="1" applyFill="1" applyBorder="1" applyAlignment="1">
      <alignment/>
    </xf>
    <xf numFmtId="0" fontId="25" fillId="8" borderId="15" xfId="0" applyFont="1" applyFill="1" applyBorder="1" applyAlignment="1">
      <alignment/>
    </xf>
    <xf numFmtId="0" fontId="25" fillId="8" borderId="10" xfId="0" applyFont="1" applyFill="1" applyBorder="1" applyAlignment="1">
      <alignment/>
    </xf>
    <xf numFmtId="0" fontId="26" fillId="8" borderId="11" xfId="0" applyFont="1" applyFill="1" applyBorder="1" applyAlignment="1">
      <alignment/>
    </xf>
    <xf numFmtId="165" fontId="26" fillId="8" borderId="11" xfId="0" applyNumberFormat="1" applyFont="1" applyFill="1" applyBorder="1" applyAlignment="1">
      <alignment/>
    </xf>
    <xf numFmtId="0" fontId="0" fillId="0" borderId="11" xfId="0" applyBorder="1" applyAlignment="1">
      <alignment horizontal="left" vertical="top"/>
    </xf>
    <xf numFmtId="0" fontId="26" fillId="0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5" fontId="0" fillId="34" borderId="16" xfId="0" applyNumberFormat="1" applyFont="1" applyFill="1" applyBorder="1" applyAlignment="1">
      <alignment/>
    </xf>
    <xf numFmtId="0" fontId="47" fillId="35" borderId="15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165" fontId="0" fillId="35" borderId="11" xfId="0" applyNumberFormat="1" applyFont="1" applyFill="1" applyBorder="1" applyAlignment="1">
      <alignment/>
    </xf>
    <xf numFmtId="165" fontId="0" fillId="35" borderId="16" xfId="0" applyNumberFormat="1" applyFont="1" applyFill="1" applyBorder="1" applyAlignment="1">
      <alignment/>
    </xf>
    <xf numFmtId="0" fontId="55" fillId="36" borderId="15" xfId="0" applyNumberFormat="1" applyFont="1" applyFill="1" applyBorder="1" applyAlignment="1">
      <alignment/>
    </xf>
    <xf numFmtId="165" fontId="55" fillId="36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29" xfId="0" applyFont="1" applyBorder="1" applyAlignment="1">
      <alignment horizontal="left"/>
    </xf>
    <xf numFmtId="0" fontId="0" fillId="17" borderId="15" xfId="0" applyFill="1" applyBorder="1" applyAlignment="1">
      <alignment/>
    </xf>
    <xf numFmtId="0" fontId="47" fillId="17" borderId="11" xfId="0" applyFont="1" applyFill="1" applyBorder="1" applyAlignment="1">
      <alignment/>
    </xf>
    <xf numFmtId="165" fontId="47" fillId="17" borderId="11" xfId="0" applyNumberFormat="1" applyFont="1" applyFill="1" applyBorder="1" applyAlignment="1">
      <alignment/>
    </xf>
    <xf numFmtId="49" fontId="47" fillId="17" borderId="15" xfId="0" applyNumberFormat="1" applyFont="1" applyFill="1" applyBorder="1" applyAlignment="1">
      <alignment horizontal="right"/>
    </xf>
    <xf numFmtId="0" fontId="56" fillId="17" borderId="11" xfId="0" applyFont="1" applyFill="1" applyBorder="1" applyAlignment="1">
      <alignment/>
    </xf>
    <xf numFmtId="165" fontId="47" fillId="17" borderId="18" xfId="0" applyNumberFormat="1" applyFont="1" applyFill="1" applyBorder="1" applyAlignment="1">
      <alignment/>
    </xf>
    <xf numFmtId="43" fontId="33" fillId="17" borderId="16" xfId="59" applyFont="1" applyFill="1" applyBorder="1" applyAlignment="1">
      <alignment horizontal="right"/>
    </xf>
    <xf numFmtId="0" fontId="52" fillId="19" borderId="15" xfId="0" applyFont="1" applyFill="1" applyBorder="1" applyAlignment="1">
      <alignment/>
    </xf>
    <xf numFmtId="0" fontId="52" fillId="19" borderId="10" xfId="0" applyFont="1" applyFill="1" applyBorder="1" applyAlignment="1">
      <alignment/>
    </xf>
    <xf numFmtId="0" fontId="52" fillId="19" borderId="11" xfId="0" applyFont="1" applyFill="1" applyBorder="1" applyAlignment="1">
      <alignment horizontal="center"/>
    </xf>
    <xf numFmtId="0" fontId="52" fillId="19" borderId="11" xfId="0" applyFont="1" applyFill="1" applyBorder="1" applyAlignment="1">
      <alignment horizontal="center" wrapText="1"/>
    </xf>
    <xf numFmtId="0" fontId="52" fillId="19" borderId="16" xfId="0" applyFont="1" applyFill="1" applyBorder="1" applyAlignment="1">
      <alignment horizontal="center" wrapText="1"/>
    </xf>
    <xf numFmtId="0" fontId="52" fillId="0" borderId="29" xfId="59" applyNumberFormat="1" applyFont="1" applyBorder="1" applyAlignment="1">
      <alignment horizontal="left"/>
    </xf>
    <xf numFmtId="0" fontId="51" fillId="0" borderId="0" xfId="0" applyFont="1" applyAlignment="1">
      <alignment/>
    </xf>
    <xf numFmtId="0" fontId="57" fillId="0" borderId="13" xfId="0" applyFont="1" applyBorder="1" applyAlignment="1">
      <alignment/>
    </xf>
    <xf numFmtId="165" fontId="47" fillId="17" borderId="27" xfId="0" applyNumberFormat="1" applyFont="1" applyFill="1" applyBorder="1" applyAlignment="1">
      <alignment/>
    </xf>
    <xf numFmtId="0" fontId="47" fillId="33" borderId="15" xfId="0" applyFont="1" applyFill="1" applyBorder="1" applyAlignment="1">
      <alignment/>
    </xf>
    <xf numFmtId="165" fontId="47" fillId="33" borderId="16" xfId="0" applyNumberFormat="1" applyFont="1" applyFill="1" applyBorder="1" applyAlignment="1">
      <alignment/>
    </xf>
    <xf numFmtId="165" fontId="25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47" fillId="33" borderId="25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165" fontId="47" fillId="33" borderId="27" xfId="0" applyNumberFormat="1" applyFont="1" applyFill="1" applyBorder="1" applyAlignment="1">
      <alignment/>
    </xf>
    <xf numFmtId="165" fontId="47" fillId="33" borderId="28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35" borderId="0" xfId="0" applyFill="1" applyAlignment="1">
      <alignment/>
    </xf>
    <xf numFmtId="165" fontId="47" fillId="35" borderId="27" xfId="0" applyNumberFormat="1" applyFont="1" applyFill="1" applyBorder="1" applyAlignment="1">
      <alignment/>
    </xf>
    <xf numFmtId="0" fontId="44" fillId="17" borderId="26" xfId="0" applyFont="1" applyFill="1" applyBorder="1" applyAlignment="1">
      <alignment/>
    </xf>
    <xf numFmtId="0" fontId="44" fillId="17" borderId="27" xfId="0" applyFont="1" applyFill="1" applyBorder="1" applyAlignment="1">
      <alignment/>
    </xf>
    <xf numFmtId="165" fontId="44" fillId="17" borderId="27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17" borderId="11" xfId="0" applyFont="1" applyFill="1" applyBorder="1" applyAlignment="1">
      <alignment/>
    </xf>
    <xf numFmtId="165" fontId="44" fillId="17" borderId="11" xfId="0" applyNumberFormat="1" applyFont="1" applyFill="1" applyBorder="1" applyAlignment="1">
      <alignment/>
    </xf>
    <xf numFmtId="165" fontId="0" fillId="0" borderId="30" xfId="0" applyNumberFormat="1" applyBorder="1" applyAlignment="1">
      <alignment/>
    </xf>
    <xf numFmtId="0" fontId="47" fillId="0" borderId="15" xfId="0" applyFont="1" applyBorder="1" applyAlignment="1">
      <alignment/>
    </xf>
    <xf numFmtId="165" fontId="47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/>
    </xf>
    <xf numFmtId="4" fontId="52" fillId="0" borderId="11" xfId="0" applyNumberFormat="1" applyFont="1" applyBorder="1" applyAlignment="1">
      <alignment horizontal="center"/>
    </xf>
    <xf numFmtId="4" fontId="52" fillId="19" borderId="11" xfId="0" applyNumberFormat="1" applyFont="1" applyFill="1" applyBorder="1" applyAlignment="1">
      <alignment horizontal="center"/>
    </xf>
    <xf numFmtId="4" fontId="47" fillId="34" borderId="11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47" fillId="34" borderId="11" xfId="0" applyNumberFormat="1" applyFont="1" applyFill="1" applyBorder="1" applyAlignment="1">
      <alignment/>
    </xf>
    <xf numFmtId="4" fontId="47" fillId="0" borderId="11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4" fontId="33" fillId="17" borderId="11" xfId="0" applyNumberFormat="1" applyFont="1" applyFill="1" applyBorder="1" applyAlignment="1">
      <alignment/>
    </xf>
    <xf numFmtId="4" fontId="26" fillId="0" borderId="11" xfId="0" applyNumberFormat="1" applyFont="1" applyFill="1" applyBorder="1" applyAlignment="1">
      <alignment/>
    </xf>
    <xf numFmtId="4" fontId="47" fillId="3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47" fillId="33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33" borderId="27" xfId="0" applyNumberFormat="1" applyFill="1" applyBorder="1" applyAlignment="1">
      <alignment/>
    </xf>
    <xf numFmtId="4" fontId="47" fillId="0" borderId="2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51" fillId="0" borderId="0" xfId="0" applyNumberFormat="1" applyFont="1" applyAlignment="1">
      <alignment/>
    </xf>
    <xf numFmtId="4" fontId="47" fillId="17" borderId="27" xfId="0" applyNumberFormat="1" applyFont="1" applyFill="1" applyBorder="1" applyAlignment="1">
      <alignment/>
    </xf>
    <xf numFmtId="4" fontId="47" fillId="17" borderId="11" xfId="0" applyNumberFormat="1" applyFont="1" applyFill="1" applyBorder="1" applyAlignment="1">
      <alignment/>
    </xf>
    <xf numFmtId="165" fontId="0" fillId="17" borderId="11" xfId="0" applyNumberFormat="1" applyFill="1" applyBorder="1" applyAlignment="1">
      <alignment/>
    </xf>
    <xf numFmtId="165" fontId="0" fillId="17" borderId="16" xfId="0" applyNumberFormat="1" applyFill="1" applyBorder="1" applyAlignment="1">
      <alignment/>
    </xf>
    <xf numFmtId="0" fontId="58" fillId="0" borderId="13" xfId="0" applyFont="1" applyBorder="1" applyAlignment="1">
      <alignment/>
    </xf>
    <xf numFmtId="0" fontId="0" fillId="33" borderId="0" xfId="0" applyFill="1" applyAlignment="1">
      <alignment/>
    </xf>
    <xf numFmtId="165" fontId="47" fillId="35" borderId="11" xfId="0" applyNumberFormat="1" applyFont="1" applyFill="1" applyBorder="1" applyAlignment="1">
      <alignment/>
    </xf>
    <xf numFmtId="165" fontId="47" fillId="35" borderId="16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47" fillId="34" borderId="16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7" fillId="0" borderId="11" xfId="0" applyFont="1" applyBorder="1" applyAlignment="1">
      <alignment horizontal="left" vertical="top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65" fontId="25" fillId="0" borderId="16" xfId="0" applyNumberFormat="1" applyFont="1" applyFill="1" applyBorder="1" applyAlignment="1">
      <alignment/>
    </xf>
    <xf numFmtId="4" fontId="25" fillId="34" borderId="11" xfId="0" applyNumberFormat="1" applyFont="1" applyFill="1" applyBorder="1" applyAlignment="1">
      <alignment/>
    </xf>
    <xf numFmtId="0" fontId="47" fillId="0" borderId="27" xfId="0" applyFont="1" applyBorder="1" applyAlignment="1">
      <alignment/>
    </xf>
    <xf numFmtId="0" fontId="47" fillId="34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5" borderId="11" xfId="0" applyFont="1" applyFill="1" applyBorder="1" applyAlignment="1">
      <alignment/>
    </xf>
    <xf numFmtId="4" fontId="47" fillId="35" borderId="11" xfId="0" applyNumberFormat="1" applyFont="1" applyFill="1" applyBorder="1" applyAlignment="1">
      <alignment/>
    </xf>
    <xf numFmtId="0" fontId="47" fillId="35" borderId="0" xfId="0" applyFont="1" applyFill="1" applyAlignment="1">
      <alignment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35" borderId="25" xfId="0" applyFont="1" applyFill="1" applyBorder="1" applyAlignment="1">
      <alignment/>
    </xf>
    <xf numFmtId="4" fontId="47" fillId="35" borderId="27" xfId="0" applyNumberFormat="1" applyFont="1" applyFill="1" applyBorder="1" applyAlignment="1">
      <alignment/>
    </xf>
    <xf numFmtId="165" fontId="47" fillId="35" borderId="28" xfId="0" applyNumberFormat="1" applyFont="1" applyFill="1" applyBorder="1" applyAlignment="1">
      <alignment/>
    </xf>
    <xf numFmtId="0" fontId="47" fillId="34" borderId="26" xfId="0" applyFont="1" applyFill="1" applyBorder="1" applyAlignment="1">
      <alignment/>
    </xf>
    <xf numFmtId="0" fontId="47" fillId="34" borderId="27" xfId="0" applyFont="1" applyFill="1" applyBorder="1" applyAlignment="1">
      <alignment/>
    </xf>
    <xf numFmtId="165" fontId="47" fillId="34" borderId="27" xfId="0" applyNumberFormat="1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4" borderId="25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59" fillId="34" borderId="15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165" fontId="0" fillId="34" borderId="30" xfId="0" applyNumberFormat="1" applyFill="1" applyBorder="1" applyAlignment="1">
      <alignment/>
    </xf>
    <xf numFmtId="0" fontId="60" fillId="36" borderId="30" xfId="0" applyFont="1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5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10.421875" style="0" customWidth="1"/>
    <col min="2" max="2" width="19.28125" style="0" customWidth="1"/>
    <col min="3" max="3" width="43.57421875" style="0" customWidth="1"/>
    <col min="4" max="4" width="18.7109375" style="0" customWidth="1"/>
    <col min="5" max="5" width="17.7109375" style="139" customWidth="1"/>
    <col min="6" max="6" width="17.7109375" style="0" customWidth="1"/>
    <col min="7" max="7" width="17.00390625" style="0" customWidth="1"/>
    <col min="8" max="8" width="16.7109375" style="0" customWidth="1"/>
  </cols>
  <sheetData>
    <row r="1" spans="1:3" ht="18.75">
      <c r="A1" s="2" t="s">
        <v>43</v>
      </c>
      <c r="B1" s="2"/>
      <c r="C1" s="2"/>
    </row>
    <row r="2" spans="1:3" ht="18.75">
      <c r="A2" s="2" t="s">
        <v>44</v>
      </c>
      <c r="B2" s="2"/>
      <c r="C2" s="2"/>
    </row>
    <row r="3" spans="1:3" ht="18.75">
      <c r="A3" s="2"/>
      <c r="B3" s="2"/>
      <c r="C3" s="2"/>
    </row>
    <row r="4" spans="1:3" ht="18.75">
      <c r="A4" s="43" t="s">
        <v>109</v>
      </c>
      <c r="B4" t="s">
        <v>236</v>
      </c>
      <c r="C4" s="2"/>
    </row>
    <row r="5" spans="1:3" ht="18.75">
      <c r="A5" s="43" t="s">
        <v>110</v>
      </c>
      <c r="B5" t="s">
        <v>237</v>
      </c>
      <c r="C5" s="2"/>
    </row>
    <row r="6" spans="1:3" ht="21">
      <c r="A6" s="2"/>
      <c r="B6" s="2"/>
      <c r="C6" s="47"/>
    </row>
    <row r="7" spans="2:13" ht="27.75" customHeight="1">
      <c r="B7" s="2"/>
      <c r="C7" s="47" t="s">
        <v>1</v>
      </c>
      <c r="D7" s="44"/>
      <c r="E7" s="140"/>
      <c r="F7" s="44"/>
      <c r="G7" s="41"/>
      <c r="H7" s="45"/>
      <c r="I7" s="1"/>
      <c r="J7" s="1"/>
      <c r="K7" s="1"/>
      <c r="L7" s="1"/>
      <c r="M7" s="1"/>
    </row>
    <row r="8" spans="3:8" ht="30" customHeight="1">
      <c r="C8" s="47" t="s">
        <v>114</v>
      </c>
      <c r="D8" s="46"/>
      <c r="E8" s="141"/>
      <c r="F8" s="46"/>
      <c r="G8" s="46"/>
      <c r="H8" s="46"/>
    </row>
    <row r="9" ht="15.75" thickBot="1"/>
    <row r="10" spans="1:8" ht="20.25">
      <c r="A10" s="8"/>
      <c r="B10" s="115" t="s">
        <v>238</v>
      </c>
      <c r="C10" s="9"/>
      <c r="D10" s="9"/>
      <c r="E10" s="142"/>
      <c r="F10" s="170"/>
      <c r="G10" s="170"/>
      <c r="H10" s="10"/>
    </row>
    <row r="11" spans="1:8" ht="33" customHeight="1">
      <c r="A11" s="11" t="s">
        <v>2</v>
      </c>
      <c r="B11" s="16" t="s">
        <v>0</v>
      </c>
      <c r="C11" s="6" t="s">
        <v>3</v>
      </c>
      <c r="D11" s="6" t="s">
        <v>240</v>
      </c>
      <c r="E11" s="143" t="s">
        <v>184</v>
      </c>
      <c r="F11" s="7" t="s">
        <v>241</v>
      </c>
      <c r="G11" s="7" t="s">
        <v>228</v>
      </c>
      <c r="H11" s="12" t="s">
        <v>239</v>
      </c>
    </row>
    <row r="12" spans="1:8" ht="19.5" customHeight="1">
      <c r="A12" s="108" t="s">
        <v>172</v>
      </c>
      <c r="B12" s="109">
        <v>915</v>
      </c>
      <c r="C12" s="110" t="s">
        <v>173</v>
      </c>
      <c r="D12" s="110"/>
      <c r="E12" s="144"/>
      <c r="F12" s="110"/>
      <c r="G12" s="111"/>
      <c r="H12" s="112"/>
    </row>
    <row r="13" spans="1:8" ht="19.5" customHeight="1">
      <c r="A13" s="108" t="s">
        <v>177</v>
      </c>
      <c r="B13" s="109">
        <v>50003</v>
      </c>
      <c r="C13" s="110" t="s">
        <v>178</v>
      </c>
      <c r="D13" s="110"/>
      <c r="E13" s="144"/>
      <c r="F13" s="110"/>
      <c r="G13" s="111"/>
      <c r="H13" s="112"/>
    </row>
    <row r="14" spans="1:8" ht="19.5" customHeight="1">
      <c r="A14" s="108" t="s">
        <v>181</v>
      </c>
      <c r="B14" s="109" t="s">
        <v>182</v>
      </c>
      <c r="C14" s="110"/>
      <c r="D14" s="110"/>
      <c r="E14" s="144"/>
      <c r="F14" s="110"/>
      <c r="G14" s="111"/>
      <c r="H14" s="112"/>
    </row>
    <row r="15" spans="1:8" ht="33" customHeight="1">
      <c r="A15" s="95"/>
      <c r="B15" s="209" t="s">
        <v>183</v>
      </c>
      <c r="C15" s="210"/>
      <c r="D15" s="96">
        <f>SUM(D16,D72,D82,D208,D253,D266,D272,D320)</f>
        <v>3424272</v>
      </c>
      <c r="E15" s="96">
        <f>SUM(E16,E72,E82,E208,E253,E266,E272,E320)</f>
        <v>16325.720000000001</v>
      </c>
      <c r="F15" s="96">
        <f>SUM(F16,F72,F82,F208,F253,F266,F272,F320)</f>
        <v>3466575.6900000004</v>
      </c>
      <c r="G15" s="96">
        <f>SUM(G16,G72,G82,G208,G253,G266,G272,G320)</f>
        <v>3417415</v>
      </c>
      <c r="H15" s="96">
        <f>SUM(H16,H72,H82,H208,H253,H266,H272,H320)</f>
        <v>3531487</v>
      </c>
    </row>
    <row r="16" spans="1:8" ht="15">
      <c r="A16" s="54">
        <v>2101</v>
      </c>
      <c r="B16" s="55" t="s">
        <v>115</v>
      </c>
      <c r="C16" s="74"/>
      <c r="D16" s="75">
        <f>SUM(D17,D27,D34,D59)</f>
        <v>3317900</v>
      </c>
      <c r="E16" s="75">
        <f>SUM(E17,E27,E34,E59)</f>
        <v>1106.6800000000003</v>
      </c>
      <c r="F16" s="75">
        <f>SUM(F17,F27,F34,F59)</f>
        <v>3319006.68</v>
      </c>
      <c r="G16" s="75">
        <f>SUM(G17,G27,G34,G59)</f>
        <v>3317900</v>
      </c>
      <c r="H16" s="107">
        <v>3431972</v>
      </c>
    </row>
    <row r="17" spans="1:8" ht="15">
      <c r="A17" s="65" t="s">
        <v>25</v>
      </c>
      <c r="B17" s="66" t="s">
        <v>15</v>
      </c>
      <c r="C17" s="67"/>
      <c r="D17" s="68">
        <f>D19</f>
        <v>12273</v>
      </c>
      <c r="E17" s="68">
        <f>E19</f>
        <v>601.6800000000003</v>
      </c>
      <c r="F17" s="68">
        <f>F19</f>
        <v>12874.68</v>
      </c>
      <c r="G17" s="68">
        <f>G19</f>
        <v>12273</v>
      </c>
      <c r="H17" s="68">
        <f>H19</f>
        <v>12273</v>
      </c>
    </row>
    <row r="18" spans="1:8" ht="15">
      <c r="A18" s="48"/>
      <c r="B18" s="49" t="s">
        <v>55</v>
      </c>
      <c r="C18" s="50"/>
      <c r="D18" s="51"/>
      <c r="E18" s="146"/>
      <c r="F18" s="51"/>
      <c r="G18" s="52"/>
      <c r="H18" s="53"/>
    </row>
    <row r="19" spans="1:8" s="126" customFormat="1" ht="15">
      <c r="A19" s="136"/>
      <c r="B19" s="177">
        <v>3</v>
      </c>
      <c r="C19" s="97" t="s">
        <v>6</v>
      </c>
      <c r="D19" s="29">
        <f>SUM(D20,D25)</f>
        <v>12273</v>
      </c>
      <c r="E19" s="29">
        <f>SUM(E20,E25)</f>
        <v>601.6800000000003</v>
      </c>
      <c r="F19" s="29">
        <f>SUM(F20,F25)</f>
        <v>12874.68</v>
      </c>
      <c r="G19" s="30">
        <f>SUM(G20,G25)</f>
        <v>12273</v>
      </c>
      <c r="H19" s="30">
        <f>SUM(H20,H25)</f>
        <v>12273</v>
      </c>
    </row>
    <row r="20" spans="1:8" s="126" customFormat="1" ht="15">
      <c r="A20" s="136"/>
      <c r="B20" s="177">
        <v>32</v>
      </c>
      <c r="C20" s="178" t="s">
        <v>10</v>
      </c>
      <c r="D20" s="29">
        <f>SUM(D21:D24)</f>
        <v>11822</v>
      </c>
      <c r="E20" s="147">
        <f>F20-D20</f>
        <v>601.6800000000003</v>
      </c>
      <c r="F20" s="29">
        <f>SUM(F21:F24)</f>
        <v>12423.68</v>
      </c>
      <c r="G20" s="30">
        <v>11822</v>
      </c>
      <c r="H20" s="30">
        <v>11822</v>
      </c>
    </row>
    <row r="21" spans="1:8" ht="15">
      <c r="A21" s="13"/>
      <c r="B21" s="4">
        <v>321</v>
      </c>
      <c r="C21" s="5" t="s">
        <v>11</v>
      </c>
      <c r="D21" s="20">
        <v>863</v>
      </c>
      <c r="E21" s="148">
        <f>F21-D21</f>
        <v>734.6800000000001</v>
      </c>
      <c r="F21" s="20">
        <v>1597.68</v>
      </c>
      <c r="G21" s="18"/>
      <c r="H21" s="22"/>
    </row>
    <row r="22" spans="1:8" ht="15.75" thickBot="1">
      <c r="A22" s="14"/>
      <c r="B22" s="17">
        <v>322</v>
      </c>
      <c r="C22" s="15" t="s">
        <v>16</v>
      </c>
      <c r="D22" s="21">
        <v>2584</v>
      </c>
      <c r="E22" s="148">
        <f>F22-D22</f>
        <v>267</v>
      </c>
      <c r="F22" s="21">
        <v>2851</v>
      </c>
      <c r="G22" s="19"/>
      <c r="H22" s="23"/>
    </row>
    <row r="23" spans="1:8" ht="15">
      <c r="A23" s="24"/>
      <c r="B23" s="25">
        <v>323</v>
      </c>
      <c r="C23" s="26" t="s">
        <v>17</v>
      </c>
      <c r="D23" s="27">
        <v>8083</v>
      </c>
      <c r="E23" s="148">
        <f aca="true" t="shared" si="0" ref="E23:E31">F23-D23</f>
        <v>-400</v>
      </c>
      <c r="F23" s="27">
        <v>7683</v>
      </c>
      <c r="G23" s="27"/>
      <c r="H23" s="28"/>
    </row>
    <row r="24" spans="1:8" ht="15">
      <c r="A24" s="13"/>
      <c r="B24" s="4">
        <v>329</v>
      </c>
      <c r="C24" s="5" t="s">
        <v>13</v>
      </c>
      <c r="D24" s="18">
        <v>292</v>
      </c>
      <c r="E24" s="148">
        <f t="shared" si="0"/>
        <v>0</v>
      </c>
      <c r="F24" s="18">
        <v>292</v>
      </c>
      <c r="G24" s="18"/>
      <c r="H24" s="22"/>
    </row>
    <row r="25" spans="1:8" s="126" customFormat="1" ht="15">
      <c r="A25" s="136"/>
      <c r="B25" s="177">
        <v>34</v>
      </c>
      <c r="C25" s="97" t="s">
        <v>18</v>
      </c>
      <c r="D25" s="30">
        <f>D26</f>
        <v>451</v>
      </c>
      <c r="E25" s="147">
        <f t="shared" si="0"/>
        <v>0</v>
      </c>
      <c r="F25" s="30">
        <f>F26</f>
        <v>451</v>
      </c>
      <c r="G25" s="30">
        <f>G26</f>
        <v>451</v>
      </c>
      <c r="H25" s="30">
        <f>H26</f>
        <v>451</v>
      </c>
    </row>
    <row r="26" spans="1:8" ht="15">
      <c r="A26" s="13"/>
      <c r="B26" s="4">
        <v>343</v>
      </c>
      <c r="C26" s="5" t="s">
        <v>19</v>
      </c>
      <c r="D26" s="18">
        <v>451</v>
      </c>
      <c r="E26" s="148">
        <f t="shared" si="0"/>
        <v>0</v>
      </c>
      <c r="F26" s="18">
        <v>451</v>
      </c>
      <c r="G26" s="18">
        <v>451</v>
      </c>
      <c r="H26" s="18">
        <v>451</v>
      </c>
    </row>
    <row r="27" spans="1:8" ht="15">
      <c r="A27" s="65" t="s">
        <v>26</v>
      </c>
      <c r="B27" s="66" t="s">
        <v>27</v>
      </c>
      <c r="C27" s="67"/>
      <c r="D27" s="69">
        <f>D28</f>
        <v>3584</v>
      </c>
      <c r="E27" s="69">
        <f>E28</f>
        <v>0</v>
      </c>
      <c r="F27" s="69">
        <f>F28</f>
        <v>3584</v>
      </c>
      <c r="G27" s="69">
        <f>G28</f>
        <v>3584</v>
      </c>
      <c r="H27" s="69">
        <f>H28</f>
        <v>3584</v>
      </c>
    </row>
    <row r="28" spans="1:8" s="126" customFormat="1" ht="15">
      <c r="A28" s="136"/>
      <c r="B28" s="177">
        <v>3</v>
      </c>
      <c r="C28" s="97" t="s">
        <v>6</v>
      </c>
      <c r="D28" s="30">
        <f>SUM(D29,D32)</f>
        <v>3584</v>
      </c>
      <c r="E28" s="30">
        <f>SUM(E29,E32)</f>
        <v>0</v>
      </c>
      <c r="F28" s="30">
        <f>SUM(F29,F32)</f>
        <v>3584</v>
      </c>
      <c r="G28" s="30">
        <f>SUM(G29,G32)</f>
        <v>3584</v>
      </c>
      <c r="H28" s="30">
        <f>SUM(H29,H32)</f>
        <v>3584</v>
      </c>
    </row>
    <row r="29" spans="1:8" s="126" customFormat="1" ht="15">
      <c r="A29" s="136"/>
      <c r="B29" s="177">
        <v>32</v>
      </c>
      <c r="C29" s="97" t="s">
        <v>10</v>
      </c>
      <c r="D29" s="30">
        <f>SUM(D30,D31)</f>
        <v>1593</v>
      </c>
      <c r="E29" s="30">
        <f>SUM(E30,E31)</f>
        <v>0</v>
      </c>
      <c r="F29" s="30">
        <f>SUM(F30,F31)</f>
        <v>1593</v>
      </c>
      <c r="G29" s="30">
        <f>SUM(G30,G31)</f>
        <v>1593</v>
      </c>
      <c r="H29" s="30">
        <f>SUM(H30,H31)</f>
        <v>1593</v>
      </c>
    </row>
    <row r="30" spans="1:8" ht="15">
      <c r="A30" s="13"/>
      <c r="B30" s="4">
        <v>322</v>
      </c>
      <c r="C30" s="5" t="s">
        <v>16</v>
      </c>
      <c r="D30" s="18">
        <v>0</v>
      </c>
      <c r="E30" s="149">
        <f t="shared" si="0"/>
        <v>0</v>
      </c>
      <c r="F30" s="18">
        <v>0</v>
      </c>
      <c r="G30" s="18"/>
      <c r="H30" s="22"/>
    </row>
    <row r="31" spans="1:8" ht="15">
      <c r="A31" s="13"/>
      <c r="B31" s="4">
        <v>323</v>
      </c>
      <c r="C31" s="5" t="s">
        <v>17</v>
      </c>
      <c r="D31" s="18">
        <v>1593</v>
      </c>
      <c r="E31" s="149">
        <f t="shared" si="0"/>
        <v>0</v>
      </c>
      <c r="F31" s="18">
        <v>1593</v>
      </c>
      <c r="G31" s="18">
        <v>1593</v>
      </c>
      <c r="H31" s="18">
        <v>1593</v>
      </c>
    </row>
    <row r="32" spans="1:8" s="126" customFormat="1" ht="15">
      <c r="A32" s="136"/>
      <c r="B32" s="177">
        <v>37</v>
      </c>
      <c r="C32" s="97" t="s">
        <v>28</v>
      </c>
      <c r="D32" s="30">
        <f>D33</f>
        <v>1991</v>
      </c>
      <c r="E32" s="30">
        <f>E33</f>
        <v>0</v>
      </c>
      <c r="F32" s="30">
        <f>F33</f>
        <v>1991</v>
      </c>
      <c r="G32" s="30">
        <f>G33</f>
        <v>1991</v>
      </c>
      <c r="H32" s="30">
        <f>H33</f>
        <v>1991</v>
      </c>
    </row>
    <row r="33" spans="1:8" ht="15">
      <c r="A33" s="13"/>
      <c r="B33" s="4">
        <v>372</v>
      </c>
      <c r="C33" s="5" t="s">
        <v>20</v>
      </c>
      <c r="D33" s="18">
        <v>1991</v>
      </c>
      <c r="E33" s="149">
        <f>F33-D33</f>
        <v>0</v>
      </c>
      <c r="F33" s="18">
        <v>1991</v>
      </c>
      <c r="G33" s="18">
        <v>1991</v>
      </c>
      <c r="H33" s="18">
        <v>1991</v>
      </c>
    </row>
    <row r="34" spans="1:8" ht="15">
      <c r="A34" s="65" t="s">
        <v>36</v>
      </c>
      <c r="B34" s="66" t="s">
        <v>57</v>
      </c>
      <c r="C34" s="67"/>
      <c r="D34" s="69">
        <f>SUM(D36,D41,D45,D50,D56)</f>
        <v>1543</v>
      </c>
      <c r="E34" s="69">
        <f>SUM(E36,E41,E45,E50,E56)</f>
        <v>505</v>
      </c>
      <c r="F34" s="69">
        <f>SUM(F36,F41,F45,F50,F56)</f>
        <v>2048</v>
      </c>
      <c r="G34" s="69">
        <f>SUM(G36,G41,G45,G50,G56)</f>
        <v>1543</v>
      </c>
      <c r="H34" s="69">
        <f>SUM(H36,H41,H45,H50,H56)</f>
        <v>1543</v>
      </c>
    </row>
    <row r="35" spans="1:8" ht="15">
      <c r="A35" s="48"/>
      <c r="B35" s="49" t="s">
        <v>112</v>
      </c>
      <c r="C35" s="56"/>
      <c r="D35" s="52"/>
      <c r="E35" s="152"/>
      <c r="F35" s="52"/>
      <c r="G35" s="52"/>
      <c r="H35" s="53"/>
    </row>
    <row r="36" spans="1:8" s="126" customFormat="1" ht="15">
      <c r="A36" s="136"/>
      <c r="B36" s="177">
        <v>3</v>
      </c>
      <c r="C36" s="97" t="s">
        <v>6</v>
      </c>
      <c r="D36" s="30">
        <f>D37</f>
        <v>416</v>
      </c>
      <c r="E36" s="30">
        <f>E37</f>
        <v>0</v>
      </c>
      <c r="F36" s="30">
        <f>F37</f>
        <v>416</v>
      </c>
      <c r="G36" s="30">
        <f>G37</f>
        <v>416</v>
      </c>
      <c r="H36" s="30">
        <f>H37</f>
        <v>416</v>
      </c>
    </row>
    <row r="37" spans="1:8" s="126" customFormat="1" ht="15">
      <c r="A37" s="136"/>
      <c r="B37" s="177">
        <v>32</v>
      </c>
      <c r="C37" s="97" t="s">
        <v>10</v>
      </c>
      <c r="D37" s="30">
        <f>SUM(D38:D40)</f>
        <v>416</v>
      </c>
      <c r="E37" s="30">
        <f>SUM(E38:E40)</f>
        <v>0</v>
      </c>
      <c r="F37" s="30">
        <f>SUM(F38:F40)</f>
        <v>416</v>
      </c>
      <c r="G37" s="30">
        <f>SUM(G38:G40)</f>
        <v>416</v>
      </c>
      <c r="H37" s="30">
        <f>SUM(H38:H40)</f>
        <v>416</v>
      </c>
    </row>
    <row r="38" spans="1:8" ht="15">
      <c r="A38" s="13"/>
      <c r="B38" s="4">
        <v>322</v>
      </c>
      <c r="C38" s="5" t="s">
        <v>16</v>
      </c>
      <c r="D38" s="18">
        <v>66</v>
      </c>
      <c r="E38" s="149">
        <f aca="true" t="shared" si="1" ref="E38:E43">F38-D38</f>
        <v>0</v>
      </c>
      <c r="F38" s="18">
        <v>66</v>
      </c>
      <c r="G38" s="18">
        <v>66</v>
      </c>
      <c r="H38" s="18">
        <v>66</v>
      </c>
    </row>
    <row r="39" spans="1:8" ht="15">
      <c r="A39" s="13"/>
      <c r="B39" s="4">
        <v>323</v>
      </c>
      <c r="C39" s="5" t="s">
        <v>17</v>
      </c>
      <c r="D39" s="18">
        <v>350</v>
      </c>
      <c r="E39" s="149">
        <f t="shared" si="1"/>
        <v>0</v>
      </c>
      <c r="F39" s="18">
        <v>350</v>
      </c>
      <c r="G39" s="18">
        <v>350</v>
      </c>
      <c r="H39" s="18">
        <v>350</v>
      </c>
    </row>
    <row r="40" spans="1:8" ht="15">
      <c r="A40" s="13"/>
      <c r="B40" s="4">
        <v>329</v>
      </c>
      <c r="C40" s="5" t="s">
        <v>13</v>
      </c>
      <c r="D40" s="18">
        <v>0</v>
      </c>
      <c r="E40" s="149">
        <f t="shared" si="1"/>
        <v>0</v>
      </c>
      <c r="F40" s="18">
        <v>0</v>
      </c>
      <c r="G40" s="18">
        <v>0</v>
      </c>
      <c r="H40" s="22">
        <v>0</v>
      </c>
    </row>
    <row r="41" spans="1:8" s="126" customFormat="1" ht="15">
      <c r="A41" s="136"/>
      <c r="B41" s="177">
        <v>4</v>
      </c>
      <c r="C41" s="97" t="s">
        <v>38</v>
      </c>
      <c r="D41" s="30">
        <v>0</v>
      </c>
      <c r="E41" s="151">
        <f t="shared" si="1"/>
        <v>0</v>
      </c>
      <c r="F41" s="30">
        <f>SUM(F42)</f>
        <v>0</v>
      </c>
      <c r="G41" s="30">
        <v>0</v>
      </c>
      <c r="H41" s="137">
        <v>0</v>
      </c>
    </row>
    <row r="42" spans="1:8" s="126" customFormat="1" ht="15">
      <c r="A42" s="136"/>
      <c r="B42" s="177">
        <v>42</v>
      </c>
      <c r="C42" s="97" t="s">
        <v>39</v>
      </c>
      <c r="D42" s="30">
        <v>0</v>
      </c>
      <c r="E42" s="151">
        <f t="shared" si="1"/>
        <v>0</v>
      </c>
      <c r="F42" s="30">
        <v>0</v>
      </c>
      <c r="G42" s="30">
        <v>0</v>
      </c>
      <c r="H42" s="137">
        <v>0</v>
      </c>
    </row>
    <row r="43" spans="1:8" ht="15">
      <c r="A43" s="13"/>
      <c r="B43" s="4">
        <v>422</v>
      </c>
      <c r="C43" s="5" t="s">
        <v>40</v>
      </c>
      <c r="D43" s="18">
        <v>0</v>
      </c>
      <c r="E43" s="149">
        <f t="shared" si="1"/>
        <v>0</v>
      </c>
      <c r="F43" s="18">
        <v>0</v>
      </c>
      <c r="G43" s="18">
        <v>0</v>
      </c>
      <c r="H43" s="22">
        <v>0</v>
      </c>
    </row>
    <row r="44" spans="1:8" ht="15">
      <c r="A44" s="48"/>
      <c r="B44" s="49" t="s">
        <v>64</v>
      </c>
      <c r="C44" s="56"/>
      <c r="D44" s="52"/>
      <c r="E44" s="152"/>
      <c r="F44" s="52"/>
      <c r="G44" s="52"/>
      <c r="H44" s="53"/>
    </row>
    <row r="45" spans="1:8" s="126" customFormat="1" ht="15">
      <c r="A45" s="136"/>
      <c r="B45" s="177">
        <v>3</v>
      </c>
      <c r="C45" s="97" t="s">
        <v>6</v>
      </c>
      <c r="D45" s="30">
        <f>D46</f>
        <v>929</v>
      </c>
      <c r="E45" s="30">
        <f>E46</f>
        <v>571</v>
      </c>
      <c r="F45" s="30">
        <f>F46</f>
        <v>1500</v>
      </c>
      <c r="G45" s="30">
        <f>G46</f>
        <v>929</v>
      </c>
      <c r="H45" s="30">
        <f>H46</f>
        <v>929</v>
      </c>
    </row>
    <row r="46" spans="1:8" s="126" customFormat="1" ht="15">
      <c r="A46" s="136"/>
      <c r="B46" s="177">
        <v>32</v>
      </c>
      <c r="C46" s="97" t="s">
        <v>10</v>
      </c>
      <c r="D46" s="30">
        <f>SUM(D47,D48)</f>
        <v>929</v>
      </c>
      <c r="E46" s="30">
        <f>SUM(E47,E48)</f>
        <v>571</v>
      </c>
      <c r="F46" s="30">
        <f>SUM(F47,F48)</f>
        <v>1500</v>
      </c>
      <c r="G46" s="30">
        <f>SUM(G47,G48)</f>
        <v>929</v>
      </c>
      <c r="H46" s="30">
        <f>SUM(H47,H48)</f>
        <v>929</v>
      </c>
    </row>
    <row r="47" spans="1:8" ht="15">
      <c r="A47" s="13"/>
      <c r="B47" s="4">
        <v>322</v>
      </c>
      <c r="C47" s="5" t="s">
        <v>16</v>
      </c>
      <c r="D47" s="18">
        <v>929</v>
      </c>
      <c r="E47" s="149">
        <f>F47-D47</f>
        <v>0</v>
      </c>
      <c r="F47" s="18">
        <v>929</v>
      </c>
      <c r="G47" s="18">
        <v>929</v>
      </c>
      <c r="H47" s="18">
        <v>929</v>
      </c>
    </row>
    <row r="48" spans="1:8" ht="15">
      <c r="A48" s="13"/>
      <c r="B48" s="4">
        <v>323</v>
      </c>
      <c r="C48" s="5" t="s">
        <v>17</v>
      </c>
      <c r="D48" s="18">
        <v>0</v>
      </c>
      <c r="E48" s="149">
        <f>F48-D48</f>
        <v>571</v>
      </c>
      <c r="F48" s="18">
        <v>571</v>
      </c>
      <c r="G48" s="18">
        <v>0</v>
      </c>
      <c r="H48" s="22">
        <v>0</v>
      </c>
    </row>
    <row r="49" spans="1:8" ht="15">
      <c r="A49" s="48"/>
      <c r="B49" s="49" t="s">
        <v>58</v>
      </c>
      <c r="C49" s="56"/>
      <c r="D49" s="52"/>
      <c r="E49" s="152"/>
      <c r="F49" s="52"/>
      <c r="G49" s="52"/>
      <c r="H49" s="53"/>
    </row>
    <row r="50" spans="1:8" s="126" customFormat="1" ht="15">
      <c r="A50" s="136"/>
      <c r="B50" s="177">
        <v>3</v>
      </c>
      <c r="C50" s="97" t="s">
        <v>6</v>
      </c>
      <c r="D50" s="30">
        <f>D51</f>
        <v>132</v>
      </c>
      <c r="E50" s="30">
        <f>E51</f>
        <v>0</v>
      </c>
      <c r="F50" s="30">
        <f>F51</f>
        <v>132</v>
      </c>
      <c r="G50" s="30">
        <f>G51</f>
        <v>132</v>
      </c>
      <c r="H50" s="30">
        <f>H51</f>
        <v>132</v>
      </c>
    </row>
    <row r="51" spans="1:8" s="126" customFormat="1" ht="15">
      <c r="A51" s="136"/>
      <c r="B51" s="177">
        <v>32</v>
      </c>
      <c r="C51" s="97" t="s">
        <v>10</v>
      </c>
      <c r="D51" s="30">
        <f>SUM(D52:D54)</f>
        <v>132</v>
      </c>
      <c r="E51" s="30">
        <f>SUM(E52:E54)</f>
        <v>0</v>
      </c>
      <c r="F51" s="30">
        <f>SUM(F52:F54)</f>
        <v>132</v>
      </c>
      <c r="G51" s="30">
        <f>SUM(G52:G54)</f>
        <v>132</v>
      </c>
      <c r="H51" s="30">
        <f>SUM(H52:H54)</f>
        <v>132</v>
      </c>
    </row>
    <row r="52" spans="1:8" ht="15">
      <c r="A52" s="13"/>
      <c r="B52" s="4">
        <v>321</v>
      </c>
      <c r="C52" s="5" t="s">
        <v>11</v>
      </c>
      <c r="D52" s="18">
        <v>0</v>
      </c>
      <c r="E52" s="149">
        <v>0</v>
      </c>
      <c r="F52" s="18">
        <v>0</v>
      </c>
      <c r="G52" s="18">
        <v>0</v>
      </c>
      <c r="H52" s="22">
        <v>0</v>
      </c>
    </row>
    <row r="53" spans="1:8" ht="15">
      <c r="A53" s="13"/>
      <c r="B53" s="4">
        <v>323</v>
      </c>
      <c r="C53" s="5" t="s">
        <v>61</v>
      </c>
      <c r="D53" s="18">
        <v>66</v>
      </c>
      <c r="E53" s="149">
        <v>0</v>
      </c>
      <c r="F53" s="18">
        <v>66</v>
      </c>
      <c r="G53" s="18">
        <v>66</v>
      </c>
      <c r="H53" s="18">
        <v>66</v>
      </c>
    </row>
    <row r="54" spans="1:8" ht="15">
      <c r="A54" s="13"/>
      <c r="B54" s="4">
        <v>329</v>
      </c>
      <c r="C54" s="5" t="s">
        <v>13</v>
      </c>
      <c r="D54" s="18">
        <v>66</v>
      </c>
      <c r="E54" s="149">
        <v>0</v>
      </c>
      <c r="F54" s="18">
        <v>66</v>
      </c>
      <c r="G54" s="18">
        <v>66</v>
      </c>
      <c r="H54" s="18">
        <v>66</v>
      </c>
    </row>
    <row r="55" spans="1:8" ht="15">
      <c r="A55" s="48"/>
      <c r="B55" s="49" t="s">
        <v>72</v>
      </c>
      <c r="C55" s="56"/>
      <c r="D55" s="52"/>
      <c r="E55" s="152"/>
      <c r="F55" s="52"/>
      <c r="G55" s="52"/>
      <c r="H55" s="53"/>
    </row>
    <row r="56" spans="1:8" s="126" customFormat="1" ht="15">
      <c r="A56" s="136"/>
      <c r="B56" s="177">
        <v>3</v>
      </c>
      <c r="C56" s="97" t="s">
        <v>92</v>
      </c>
      <c r="D56" s="30">
        <f>D57</f>
        <v>66</v>
      </c>
      <c r="E56" s="149">
        <f>F56-D56</f>
        <v>-66</v>
      </c>
      <c r="F56" s="30">
        <f aca="true" t="shared" si="2" ref="F56:H57">F57</f>
        <v>0</v>
      </c>
      <c r="G56" s="30">
        <f t="shared" si="2"/>
        <v>66</v>
      </c>
      <c r="H56" s="30">
        <f t="shared" si="2"/>
        <v>66</v>
      </c>
    </row>
    <row r="57" spans="1:8" s="126" customFormat="1" ht="15">
      <c r="A57" s="136"/>
      <c r="B57" s="177">
        <v>32</v>
      </c>
      <c r="C57" s="97" t="s">
        <v>10</v>
      </c>
      <c r="D57" s="30">
        <f>D58</f>
        <v>66</v>
      </c>
      <c r="E57" s="149">
        <f>F57-D57</f>
        <v>-66</v>
      </c>
      <c r="F57" s="30">
        <f t="shared" si="2"/>
        <v>0</v>
      </c>
      <c r="G57" s="30">
        <f t="shared" si="2"/>
        <v>66</v>
      </c>
      <c r="H57" s="30">
        <f t="shared" si="2"/>
        <v>66</v>
      </c>
    </row>
    <row r="58" spans="1:8" ht="15">
      <c r="A58" s="13"/>
      <c r="B58" s="4">
        <v>323</v>
      </c>
      <c r="C58" s="5" t="s">
        <v>17</v>
      </c>
      <c r="D58" s="18">
        <v>66</v>
      </c>
      <c r="E58" s="149">
        <f>F58-D58</f>
        <v>-66</v>
      </c>
      <c r="F58" s="18">
        <v>0</v>
      </c>
      <c r="G58" s="18">
        <v>66</v>
      </c>
      <c r="H58" s="18">
        <v>66</v>
      </c>
    </row>
    <row r="59" spans="1:8" ht="15">
      <c r="A59" s="65" t="s">
        <v>107</v>
      </c>
      <c r="B59" s="66" t="s">
        <v>5</v>
      </c>
      <c r="C59" s="67"/>
      <c r="D59" s="68">
        <v>3300500</v>
      </c>
      <c r="E59" s="145">
        <f>F59-D59</f>
        <v>0</v>
      </c>
      <c r="F59" s="68">
        <v>3300500</v>
      </c>
      <c r="G59" s="150">
        <v>3300500</v>
      </c>
      <c r="H59" s="176">
        <v>3300500</v>
      </c>
    </row>
    <row r="60" spans="1:8" ht="15">
      <c r="A60" s="48"/>
      <c r="B60" s="49" t="s">
        <v>4</v>
      </c>
      <c r="C60" s="56"/>
      <c r="D60" s="51"/>
      <c r="E60" s="146"/>
      <c r="F60" s="51"/>
      <c r="G60" s="56"/>
      <c r="H60" s="57"/>
    </row>
    <row r="61" spans="1:8" s="126" customFormat="1" ht="15">
      <c r="A61" s="136"/>
      <c r="B61" s="177">
        <v>3</v>
      </c>
      <c r="C61" s="97" t="s">
        <v>6</v>
      </c>
      <c r="D61" s="29">
        <f>SUM(D62,D66,D70)</f>
        <v>436299</v>
      </c>
      <c r="E61" s="29">
        <f>SUM(E62,E66,E70)</f>
        <v>46770</v>
      </c>
      <c r="F61" s="29">
        <f>SUM(F62,F66,F70)</f>
        <v>483069</v>
      </c>
      <c r="G61" s="29">
        <f>SUM(G62,G66,G70)</f>
        <v>436299</v>
      </c>
      <c r="H61" s="29">
        <f>SUM(H62,H66,H70)</f>
        <v>436299</v>
      </c>
    </row>
    <row r="62" spans="1:8" s="126" customFormat="1" ht="15">
      <c r="A62" s="136"/>
      <c r="B62" s="177">
        <v>31</v>
      </c>
      <c r="C62" s="97" t="s">
        <v>7</v>
      </c>
      <c r="D62" s="29">
        <f>SUM(D63:D65)</f>
        <v>411082</v>
      </c>
      <c r="E62" s="29">
        <f>SUM(E63:E65)</f>
        <v>44918</v>
      </c>
      <c r="F62" s="29">
        <f>SUM(F63:F65)</f>
        <v>456000</v>
      </c>
      <c r="G62" s="29">
        <f>SUM(G63:G65)</f>
        <v>411082</v>
      </c>
      <c r="H62" s="29">
        <f>SUM(H63:H65)</f>
        <v>411082</v>
      </c>
    </row>
    <row r="63" spans="1:8" ht="15">
      <c r="A63" s="13"/>
      <c r="B63" s="4">
        <v>311</v>
      </c>
      <c r="C63" s="5" t="s">
        <v>8</v>
      </c>
      <c r="D63" s="20">
        <v>336519</v>
      </c>
      <c r="E63" s="20">
        <f aca="true" t="shared" si="3" ref="E63:E70">F63-D63</f>
        <v>38481</v>
      </c>
      <c r="F63" s="20">
        <v>375000</v>
      </c>
      <c r="G63" s="20">
        <v>336519</v>
      </c>
      <c r="H63" s="20">
        <v>336519</v>
      </c>
    </row>
    <row r="64" spans="1:8" ht="15">
      <c r="A64" s="13"/>
      <c r="B64" s="4">
        <v>312</v>
      </c>
      <c r="C64" s="5" t="s">
        <v>12</v>
      </c>
      <c r="D64" s="20">
        <v>16590</v>
      </c>
      <c r="E64" s="20">
        <f t="shared" si="3"/>
        <v>3410</v>
      </c>
      <c r="F64" s="20">
        <v>20000</v>
      </c>
      <c r="G64" s="20">
        <v>16590</v>
      </c>
      <c r="H64" s="20">
        <v>16590</v>
      </c>
    </row>
    <row r="65" spans="1:8" ht="15">
      <c r="A65" s="13"/>
      <c r="B65" s="4">
        <v>313</v>
      </c>
      <c r="C65" s="5" t="s">
        <v>9</v>
      </c>
      <c r="D65" s="20">
        <v>57973</v>
      </c>
      <c r="E65" s="20">
        <f t="shared" si="3"/>
        <v>3027</v>
      </c>
      <c r="F65" s="20">
        <v>61000</v>
      </c>
      <c r="G65" s="20">
        <v>57973</v>
      </c>
      <c r="H65" s="20">
        <v>57973</v>
      </c>
    </row>
    <row r="66" spans="1:8" s="126" customFormat="1" ht="15">
      <c r="A66" s="136"/>
      <c r="B66" s="177">
        <v>32</v>
      </c>
      <c r="C66" s="97" t="s">
        <v>10</v>
      </c>
      <c r="D66" s="29">
        <f>SUM(D67:D69)</f>
        <v>25217</v>
      </c>
      <c r="E66" s="29">
        <f>SUM(E67:E69)</f>
        <v>1852</v>
      </c>
      <c r="F66" s="29">
        <f>SUM(F67:F69)</f>
        <v>27069</v>
      </c>
      <c r="G66" s="29">
        <f>SUM(G67:G69)</f>
        <v>25217</v>
      </c>
      <c r="H66" s="29">
        <f>SUM(H67:H69)</f>
        <v>25217</v>
      </c>
    </row>
    <row r="67" spans="1:8" ht="15">
      <c r="A67" s="13"/>
      <c r="B67" s="4">
        <v>321</v>
      </c>
      <c r="C67" s="5" t="s">
        <v>11</v>
      </c>
      <c r="D67" s="20">
        <v>25217</v>
      </c>
      <c r="E67" s="20">
        <f t="shared" si="3"/>
        <v>0</v>
      </c>
      <c r="F67" s="20">
        <v>25217</v>
      </c>
      <c r="G67" s="20">
        <v>25217</v>
      </c>
      <c r="H67" s="20">
        <v>25217</v>
      </c>
    </row>
    <row r="68" spans="1:8" ht="15">
      <c r="A68" s="13"/>
      <c r="B68" s="4">
        <v>323</v>
      </c>
      <c r="C68" s="5" t="s">
        <v>185</v>
      </c>
      <c r="D68" s="20">
        <v>0</v>
      </c>
      <c r="E68" s="20">
        <f t="shared" si="3"/>
        <v>187</v>
      </c>
      <c r="F68" s="20">
        <v>187</v>
      </c>
      <c r="G68" s="18">
        <v>0</v>
      </c>
      <c r="H68" s="22">
        <v>0</v>
      </c>
    </row>
    <row r="69" spans="1:8" ht="15">
      <c r="A69" s="13"/>
      <c r="B69" s="4">
        <v>329</v>
      </c>
      <c r="C69" s="87" t="s">
        <v>187</v>
      </c>
      <c r="D69" s="20">
        <v>0</v>
      </c>
      <c r="E69" s="20">
        <f t="shared" si="3"/>
        <v>1665</v>
      </c>
      <c r="F69" s="20">
        <v>1665</v>
      </c>
      <c r="G69" s="18">
        <v>0</v>
      </c>
      <c r="H69" s="22">
        <v>0</v>
      </c>
    </row>
    <row r="70" spans="1:8" s="126" customFormat="1" ht="15">
      <c r="A70" s="136"/>
      <c r="B70" s="177">
        <v>34</v>
      </c>
      <c r="C70" s="180" t="s">
        <v>18</v>
      </c>
      <c r="D70" s="29">
        <f>D71</f>
        <v>0</v>
      </c>
      <c r="E70" s="20">
        <f t="shared" si="3"/>
        <v>0</v>
      </c>
      <c r="F70" s="29">
        <f>F71</f>
        <v>0</v>
      </c>
      <c r="G70" s="29">
        <f>G71</f>
        <v>0</v>
      </c>
      <c r="H70" s="29">
        <f>H71</f>
        <v>0</v>
      </c>
    </row>
    <row r="71" spans="1:8" ht="15">
      <c r="A71" s="13"/>
      <c r="B71" s="4">
        <v>343</v>
      </c>
      <c r="C71" s="87" t="s">
        <v>186</v>
      </c>
      <c r="D71" s="20">
        <v>0</v>
      </c>
      <c r="E71" s="20">
        <f>F71-D71</f>
        <v>0</v>
      </c>
      <c r="F71" s="20">
        <v>0</v>
      </c>
      <c r="G71" s="20">
        <v>0</v>
      </c>
      <c r="H71" s="22">
        <v>0</v>
      </c>
    </row>
    <row r="72" spans="1:8" ht="15">
      <c r="A72" s="76">
        <v>2102</v>
      </c>
      <c r="B72" s="55" t="s">
        <v>96</v>
      </c>
      <c r="C72" s="74"/>
      <c r="D72" s="77">
        <f>D73</f>
        <v>12675</v>
      </c>
      <c r="E72" s="77">
        <f>E73</f>
        <v>0</v>
      </c>
      <c r="F72" s="77">
        <f>F73</f>
        <v>26411.97</v>
      </c>
      <c r="G72" s="77">
        <f>G73</f>
        <v>12675</v>
      </c>
      <c r="H72" s="77">
        <f>H73</f>
        <v>12675</v>
      </c>
    </row>
    <row r="73" spans="1:8" ht="15">
      <c r="A73" s="65" t="s">
        <v>29</v>
      </c>
      <c r="B73" s="66" t="s">
        <v>30</v>
      </c>
      <c r="C73" s="67"/>
      <c r="D73" s="69">
        <f>D75</f>
        <v>12675</v>
      </c>
      <c r="E73" s="69">
        <f>E75</f>
        <v>0</v>
      </c>
      <c r="F73" s="69">
        <f>F75</f>
        <v>26411.97</v>
      </c>
      <c r="G73" s="69">
        <f>G75</f>
        <v>12675</v>
      </c>
      <c r="H73" s="69">
        <f>H75</f>
        <v>12675</v>
      </c>
    </row>
    <row r="74" spans="1:8" ht="15">
      <c r="A74" s="48"/>
      <c r="B74" s="49" t="s">
        <v>14</v>
      </c>
      <c r="C74" s="56"/>
      <c r="D74" s="52"/>
      <c r="E74" s="152"/>
      <c r="F74" s="52"/>
      <c r="G74" s="52"/>
      <c r="H74" s="53"/>
    </row>
    <row r="75" spans="1:8" s="126" customFormat="1" ht="15">
      <c r="A75" s="136"/>
      <c r="B75" s="177">
        <v>3</v>
      </c>
      <c r="C75" s="97" t="s">
        <v>6</v>
      </c>
      <c r="D75" s="30">
        <f>SUM(D76,D80)</f>
        <v>12675</v>
      </c>
      <c r="E75" s="30">
        <f>SUM(E76,E80)</f>
        <v>0</v>
      </c>
      <c r="F75" s="30">
        <f>SUM(F76,F80)</f>
        <v>26411.97</v>
      </c>
      <c r="G75" s="30">
        <f>SUM(G76,G80)</f>
        <v>12675</v>
      </c>
      <c r="H75" s="30">
        <f>SUM(H76,H80)</f>
        <v>12675</v>
      </c>
    </row>
    <row r="76" spans="1:8" s="126" customFormat="1" ht="15">
      <c r="A76" s="136"/>
      <c r="B76" s="177">
        <v>32</v>
      </c>
      <c r="C76" s="97" t="s">
        <v>10</v>
      </c>
      <c r="D76" s="30">
        <f>SUM(D77:D79)</f>
        <v>12675</v>
      </c>
      <c r="E76" s="30">
        <f>SUM(E77:E79)</f>
        <v>0</v>
      </c>
      <c r="F76" s="30">
        <f>SUM(F77:F79)</f>
        <v>26411.97</v>
      </c>
      <c r="G76" s="30">
        <f>SUM(G77:G79)</f>
        <v>12675</v>
      </c>
      <c r="H76" s="30">
        <f>SUM(H77:H79)</f>
        <v>12675</v>
      </c>
    </row>
    <row r="77" spans="1:8" ht="15">
      <c r="A77" s="13"/>
      <c r="B77" s="4">
        <v>322</v>
      </c>
      <c r="C77" s="5" t="s">
        <v>16</v>
      </c>
      <c r="D77" s="18">
        <v>11945</v>
      </c>
      <c r="E77" s="149">
        <v>0</v>
      </c>
      <c r="F77" s="18">
        <v>18652.5</v>
      </c>
      <c r="G77" s="18">
        <v>11945</v>
      </c>
      <c r="H77" s="18">
        <v>11945</v>
      </c>
    </row>
    <row r="78" spans="1:8" ht="15">
      <c r="A78" s="13"/>
      <c r="B78" s="4">
        <v>323</v>
      </c>
      <c r="C78" s="5" t="s">
        <v>17</v>
      </c>
      <c r="D78" s="18">
        <v>0</v>
      </c>
      <c r="E78" s="149">
        <v>0</v>
      </c>
      <c r="F78" s="18">
        <v>7029.47</v>
      </c>
      <c r="G78" s="18">
        <v>0</v>
      </c>
      <c r="H78" s="22">
        <v>0</v>
      </c>
    </row>
    <row r="79" spans="1:8" ht="15">
      <c r="A79" s="13"/>
      <c r="B79" s="4">
        <v>329</v>
      </c>
      <c r="C79" s="5" t="s">
        <v>31</v>
      </c>
      <c r="D79" s="18">
        <v>730</v>
      </c>
      <c r="E79" s="149">
        <f>F79-D79</f>
        <v>0</v>
      </c>
      <c r="F79" s="18">
        <v>730</v>
      </c>
      <c r="G79" s="18">
        <v>730</v>
      </c>
      <c r="H79" s="18">
        <v>730</v>
      </c>
    </row>
    <row r="80" spans="1:8" s="126" customFormat="1" ht="15">
      <c r="A80" s="136"/>
      <c r="B80" s="177">
        <v>37</v>
      </c>
      <c r="C80" s="97" t="s">
        <v>28</v>
      </c>
      <c r="D80" s="30">
        <v>0</v>
      </c>
      <c r="E80" s="151">
        <v>0</v>
      </c>
      <c r="F80" s="30">
        <v>0</v>
      </c>
      <c r="G80" s="30">
        <v>0</v>
      </c>
      <c r="H80" s="137">
        <v>0</v>
      </c>
    </row>
    <row r="81" spans="1:8" ht="15">
      <c r="A81" s="13"/>
      <c r="B81" s="4">
        <v>372</v>
      </c>
      <c r="C81" s="5" t="s">
        <v>20</v>
      </c>
      <c r="D81" s="18">
        <v>0</v>
      </c>
      <c r="E81" s="149">
        <v>0</v>
      </c>
      <c r="F81" s="18">
        <v>0</v>
      </c>
      <c r="G81" s="18">
        <v>0</v>
      </c>
      <c r="H81" s="22">
        <v>0</v>
      </c>
    </row>
    <row r="82" spans="1:8" ht="15">
      <c r="A82" s="76">
        <v>2301</v>
      </c>
      <c r="B82" s="55" t="s">
        <v>95</v>
      </c>
      <c r="C82" s="74"/>
      <c r="D82" s="77">
        <f>SUM(D83,D96,D109,D127,D134,D140,D148,D153,D158,D166,D173,D178,D183,D188,D198,D203,)</f>
        <v>66044</v>
      </c>
      <c r="E82" s="153">
        <f>SUM(E83,E96,E109,E127,E134,E140,E148,E153,E158,E166,E173,E178,E183,E188,E198,E203,)</f>
        <v>-6466.209999999999</v>
      </c>
      <c r="F82" s="77">
        <f>SUM(F83,F96,F109,F127,F134,F140,F148,F153,F158,F166,F173,F178,F183,F188,F198,F203,)</f>
        <v>59602.79</v>
      </c>
      <c r="G82" s="77">
        <f>SUM(G83,G96,G109,G127,G134,G140,G148,G153,G158,G166,G173,G178,G183,G188,G198,G203,)</f>
        <v>65779</v>
      </c>
      <c r="H82" s="77">
        <f>SUM(H83,H96,H109,H127,H134,H140,H148,H153,H158,H166,H173,H178,H183,H188,H198,H203,)</f>
        <v>65779</v>
      </c>
    </row>
    <row r="83" spans="1:8" ht="15">
      <c r="A83" s="83" t="s">
        <v>116</v>
      </c>
      <c r="B83" s="84" t="s">
        <v>117</v>
      </c>
      <c r="C83" s="85"/>
      <c r="D83" s="86">
        <f>D85</f>
        <v>0</v>
      </c>
      <c r="E83" s="86">
        <f>E85</f>
        <v>626.78</v>
      </c>
      <c r="F83" s="86">
        <f>F85</f>
        <v>626.78</v>
      </c>
      <c r="G83" s="86">
        <f>G85</f>
        <v>0</v>
      </c>
      <c r="H83" s="86">
        <f>H85</f>
        <v>0</v>
      </c>
    </row>
    <row r="84" spans="1:8" ht="15">
      <c r="A84" s="48"/>
      <c r="B84" s="49" t="s">
        <v>14</v>
      </c>
      <c r="C84" s="56"/>
      <c r="D84" s="52"/>
      <c r="E84" s="152"/>
      <c r="F84" s="52"/>
      <c r="G84" s="52"/>
      <c r="H84" s="53"/>
    </row>
    <row r="85" spans="1:8" s="126" customFormat="1" ht="15">
      <c r="A85" s="79"/>
      <c r="B85" s="181">
        <v>3</v>
      </c>
      <c r="C85" s="182" t="s">
        <v>6</v>
      </c>
      <c r="D85" s="119">
        <f>SUM(D86,D90,D94)</f>
        <v>0</v>
      </c>
      <c r="E85" s="119">
        <f>SUM(E86,E90,E94)</f>
        <v>626.78</v>
      </c>
      <c r="F85" s="119">
        <f>SUM(F86,F90,F94)</f>
        <v>626.78</v>
      </c>
      <c r="G85" s="119">
        <f>SUM(G86,G90,G94)</f>
        <v>0</v>
      </c>
      <c r="H85" s="119">
        <f>SUM(H86,H90,H94)</f>
        <v>0</v>
      </c>
    </row>
    <row r="86" spans="1:8" s="126" customFormat="1" ht="15">
      <c r="A86" s="79"/>
      <c r="B86" s="181">
        <v>31</v>
      </c>
      <c r="C86" s="182" t="s">
        <v>118</v>
      </c>
      <c r="D86" s="119">
        <f>SUM(D87:D89)</f>
        <v>0</v>
      </c>
      <c r="E86" s="119">
        <f>SUM(E87:E89)</f>
        <v>0</v>
      </c>
      <c r="F86" s="119">
        <f>SUM(F87:F89)</f>
        <v>0</v>
      </c>
      <c r="G86" s="119">
        <f>SUM(G87:G89)</f>
        <v>0</v>
      </c>
      <c r="H86" s="119">
        <f>SUM(H87:H89)</f>
        <v>0</v>
      </c>
    </row>
    <row r="87" spans="1:8" ht="15">
      <c r="A87" s="79"/>
      <c r="B87" s="88">
        <v>311</v>
      </c>
      <c r="C87" s="80" t="s">
        <v>8</v>
      </c>
      <c r="D87" s="81">
        <v>0</v>
      </c>
      <c r="E87" s="154">
        <f aca="true" t="shared" si="4" ref="E87:E93">F87-D87</f>
        <v>0</v>
      </c>
      <c r="F87" s="81">
        <v>0</v>
      </c>
      <c r="G87" s="81">
        <v>0</v>
      </c>
      <c r="H87" s="82">
        <v>0</v>
      </c>
    </row>
    <row r="88" spans="1:8" ht="15">
      <c r="A88" s="79"/>
      <c r="B88" s="88">
        <v>312</v>
      </c>
      <c r="C88" s="80" t="s">
        <v>12</v>
      </c>
      <c r="D88" s="81">
        <v>0</v>
      </c>
      <c r="E88" s="154">
        <f t="shared" si="4"/>
        <v>0</v>
      </c>
      <c r="F88" s="81">
        <v>0</v>
      </c>
      <c r="G88" s="81">
        <v>0</v>
      </c>
      <c r="H88" s="82">
        <v>0</v>
      </c>
    </row>
    <row r="89" spans="1:8" ht="15">
      <c r="A89" s="79"/>
      <c r="B89" s="88">
        <v>313</v>
      </c>
      <c r="C89" s="80" t="s">
        <v>9</v>
      </c>
      <c r="D89" s="81">
        <v>0</v>
      </c>
      <c r="E89" s="154">
        <f t="shared" si="4"/>
        <v>0</v>
      </c>
      <c r="F89" s="81">
        <v>0</v>
      </c>
      <c r="G89" s="81">
        <v>0</v>
      </c>
      <c r="H89" s="82">
        <v>0</v>
      </c>
    </row>
    <row r="90" spans="1:8" s="126" customFormat="1" ht="15">
      <c r="A90" s="79"/>
      <c r="B90" s="181">
        <v>32</v>
      </c>
      <c r="C90" s="182" t="s">
        <v>10</v>
      </c>
      <c r="D90" s="119">
        <f>SUM(D91:D93)</f>
        <v>0</v>
      </c>
      <c r="E90" s="119">
        <f>SUM(E91:E93)</f>
        <v>486.78</v>
      </c>
      <c r="F90" s="119">
        <f>SUM(F91:F93)</f>
        <v>486.78</v>
      </c>
      <c r="G90" s="119">
        <f>SUM(G91:G93)</f>
        <v>0</v>
      </c>
      <c r="H90" s="119">
        <f>SUM(H91:H93)</f>
        <v>0</v>
      </c>
    </row>
    <row r="91" spans="1:8" ht="15">
      <c r="A91" s="79"/>
      <c r="B91" s="88">
        <v>321</v>
      </c>
      <c r="C91" s="80" t="s">
        <v>11</v>
      </c>
      <c r="D91" s="81">
        <v>0</v>
      </c>
      <c r="E91" s="154">
        <f t="shared" si="4"/>
        <v>0</v>
      </c>
      <c r="F91" s="81">
        <v>0</v>
      </c>
      <c r="G91" s="81">
        <v>0</v>
      </c>
      <c r="H91" s="82">
        <v>0</v>
      </c>
    </row>
    <row r="92" spans="1:8" ht="15">
      <c r="A92" s="79"/>
      <c r="B92" s="88">
        <v>322</v>
      </c>
      <c r="C92" s="80" t="s">
        <v>16</v>
      </c>
      <c r="D92" s="81">
        <v>0</v>
      </c>
      <c r="E92" s="154">
        <f t="shared" si="4"/>
        <v>210.4</v>
      </c>
      <c r="F92" s="81">
        <v>210.4</v>
      </c>
      <c r="G92" s="81">
        <v>0</v>
      </c>
      <c r="H92" s="82">
        <v>0</v>
      </c>
    </row>
    <row r="93" spans="1:8" ht="15">
      <c r="A93" s="79"/>
      <c r="B93" s="88">
        <v>329</v>
      </c>
      <c r="C93" s="80" t="s">
        <v>13</v>
      </c>
      <c r="D93" s="81">
        <v>0</v>
      </c>
      <c r="E93" s="154">
        <f t="shared" si="4"/>
        <v>276.38</v>
      </c>
      <c r="F93" s="81">
        <v>276.38</v>
      </c>
      <c r="G93" s="81">
        <v>0</v>
      </c>
      <c r="H93" s="82">
        <v>0</v>
      </c>
    </row>
    <row r="94" spans="1:8" s="126" customFormat="1" ht="15">
      <c r="A94" s="79"/>
      <c r="B94" s="181">
        <v>37</v>
      </c>
      <c r="C94" s="182" t="s">
        <v>28</v>
      </c>
      <c r="D94" s="119">
        <f>D95</f>
        <v>0</v>
      </c>
      <c r="E94" s="119">
        <f>E95</f>
        <v>140</v>
      </c>
      <c r="F94" s="119">
        <f>F95</f>
        <v>140</v>
      </c>
      <c r="G94" s="119">
        <v>0</v>
      </c>
      <c r="H94" s="183">
        <v>0</v>
      </c>
    </row>
    <row r="95" spans="1:8" ht="15">
      <c r="A95" s="79"/>
      <c r="B95" s="88">
        <v>372</v>
      </c>
      <c r="C95" s="80" t="s">
        <v>20</v>
      </c>
      <c r="D95" s="81">
        <v>0</v>
      </c>
      <c r="E95" s="154">
        <f>F95-D95</f>
        <v>140</v>
      </c>
      <c r="F95" s="81">
        <v>140</v>
      </c>
      <c r="G95" s="81">
        <v>0</v>
      </c>
      <c r="H95" s="82">
        <v>0</v>
      </c>
    </row>
    <row r="96" spans="1:8" ht="15">
      <c r="A96" s="65" t="s">
        <v>49</v>
      </c>
      <c r="B96" s="66" t="s">
        <v>50</v>
      </c>
      <c r="C96" s="67"/>
      <c r="D96" s="69">
        <f>SUM(D98,D106)</f>
        <v>0</v>
      </c>
      <c r="E96" s="69">
        <f>E98</f>
        <v>0</v>
      </c>
      <c r="F96" s="69">
        <f>F98</f>
        <v>0</v>
      </c>
      <c r="G96" s="69">
        <f>G98</f>
        <v>0</v>
      </c>
      <c r="H96" s="69">
        <f>H98</f>
        <v>0</v>
      </c>
    </row>
    <row r="97" spans="1:8" ht="15">
      <c r="A97" s="48"/>
      <c r="B97" s="49" t="s">
        <v>223</v>
      </c>
      <c r="C97" s="56"/>
      <c r="D97" s="52"/>
      <c r="E97" s="152"/>
      <c r="F97" s="52"/>
      <c r="G97" s="52"/>
      <c r="H97" s="53"/>
    </row>
    <row r="98" spans="1:8" s="126" customFormat="1" ht="15">
      <c r="A98" s="136"/>
      <c r="B98" s="177">
        <v>3</v>
      </c>
      <c r="C98" s="97" t="s">
        <v>6</v>
      </c>
      <c r="D98" s="30">
        <v>0</v>
      </c>
      <c r="E98" s="151">
        <v>0</v>
      </c>
      <c r="F98" s="30">
        <v>0</v>
      </c>
      <c r="G98" s="30">
        <v>0</v>
      </c>
      <c r="H98" s="137">
        <v>0</v>
      </c>
    </row>
    <row r="99" spans="1:8" s="126" customFormat="1" ht="15">
      <c r="A99" s="136"/>
      <c r="B99" s="177">
        <v>31</v>
      </c>
      <c r="C99" s="97" t="s">
        <v>7</v>
      </c>
      <c r="D99" s="30">
        <v>0</v>
      </c>
      <c r="E99" s="151">
        <v>0</v>
      </c>
      <c r="F99" s="30">
        <v>0</v>
      </c>
      <c r="G99" s="30">
        <v>0</v>
      </c>
      <c r="H99" s="137">
        <v>0</v>
      </c>
    </row>
    <row r="100" spans="1:8" ht="15">
      <c r="A100" s="13"/>
      <c r="B100" s="4">
        <v>311</v>
      </c>
      <c r="C100" s="5" t="s">
        <v>8</v>
      </c>
      <c r="D100" s="18">
        <v>0</v>
      </c>
      <c r="E100" s="149">
        <v>0</v>
      </c>
      <c r="F100" s="18">
        <v>0</v>
      </c>
      <c r="G100" s="18">
        <v>0</v>
      </c>
      <c r="H100" s="22">
        <v>0</v>
      </c>
    </row>
    <row r="101" spans="1:8" ht="15">
      <c r="A101" s="13"/>
      <c r="B101" s="4">
        <v>312</v>
      </c>
      <c r="C101" s="5" t="s">
        <v>12</v>
      </c>
      <c r="D101" s="18">
        <v>0</v>
      </c>
      <c r="E101" s="149">
        <v>0</v>
      </c>
      <c r="F101" s="18">
        <v>0</v>
      </c>
      <c r="G101" s="18">
        <v>0</v>
      </c>
      <c r="H101" s="22">
        <v>0</v>
      </c>
    </row>
    <row r="102" spans="1:8" ht="15">
      <c r="A102" s="13"/>
      <c r="B102" s="4">
        <v>313</v>
      </c>
      <c r="C102" s="5" t="s">
        <v>9</v>
      </c>
      <c r="D102" s="18">
        <v>0</v>
      </c>
      <c r="E102" s="149">
        <v>0</v>
      </c>
      <c r="F102" s="18">
        <v>0</v>
      </c>
      <c r="G102" s="18">
        <v>0</v>
      </c>
      <c r="H102" s="22">
        <v>0</v>
      </c>
    </row>
    <row r="103" spans="1:8" s="126" customFormat="1" ht="15">
      <c r="A103" s="136"/>
      <c r="B103" s="177">
        <v>32</v>
      </c>
      <c r="C103" s="97" t="s">
        <v>10</v>
      </c>
      <c r="D103" s="30">
        <v>0</v>
      </c>
      <c r="E103" s="151">
        <v>0</v>
      </c>
      <c r="F103" s="30">
        <v>0</v>
      </c>
      <c r="G103" s="30">
        <v>0</v>
      </c>
      <c r="H103" s="137">
        <v>0</v>
      </c>
    </row>
    <row r="104" spans="1:8" ht="15">
      <c r="A104" s="13"/>
      <c r="B104" s="4">
        <v>321</v>
      </c>
      <c r="C104" s="5" t="s">
        <v>11</v>
      </c>
      <c r="D104" s="18">
        <v>0</v>
      </c>
      <c r="E104" s="149">
        <v>0</v>
      </c>
      <c r="F104" s="18">
        <v>0</v>
      </c>
      <c r="G104" s="18">
        <v>0</v>
      </c>
      <c r="H104" s="22">
        <v>0</v>
      </c>
    </row>
    <row r="105" spans="1:8" ht="15">
      <c r="A105" s="48" t="s">
        <v>62</v>
      </c>
      <c r="B105" s="49" t="s">
        <v>171</v>
      </c>
      <c r="C105" s="56"/>
      <c r="D105" s="52"/>
      <c r="E105" s="152"/>
      <c r="F105" s="52"/>
      <c r="G105" s="52"/>
      <c r="H105" s="53"/>
    </row>
    <row r="106" spans="1:8" s="126" customFormat="1" ht="15">
      <c r="A106" s="136"/>
      <c r="B106" s="177">
        <v>3</v>
      </c>
      <c r="C106" s="97" t="s">
        <v>6</v>
      </c>
      <c r="D106" s="30">
        <v>0</v>
      </c>
      <c r="E106" s="151">
        <v>0</v>
      </c>
      <c r="F106" s="30">
        <f>SUM(F107)</f>
        <v>0</v>
      </c>
      <c r="G106" s="30">
        <v>0</v>
      </c>
      <c r="H106" s="137">
        <v>0</v>
      </c>
    </row>
    <row r="107" spans="1:8" ht="15">
      <c r="A107" s="13"/>
      <c r="B107" s="4">
        <v>32</v>
      </c>
      <c r="C107" s="5" t="s">
        <v>10</v>
      </c>
      <c r="D107" s="18">
        <v>0</v>
      </c>
      <c r="E107" s="149">
        <v>0</v>
      </c>
      <c r="F107" s="18">
        <v>0</v>
      </c>
      <c r="G107" s="18">
        <v>0</v>
      </c>
      <c r="H107" s="22">
        <v>0</v>
      </c>
    </row>
    <row r="108" spans="1:8" ht="15">
      <c r="A108" s="13"/>
      <c r="B108" s="4">
        <v>323</v>
      </c>
      <c r="C108" s="5" t="s">
        <v>17</v>
      </c>
      <c r="D108" s="18">
        <v>0</v>
      </c>
      <c r="E108" s="149">
        <v>0</v>
      </c>
      <c r="F108" s="18">
        <v>0</v>
      </c>
      <c r="G108" s="18">
        <v>0</v>
      </c>
      <c r="H108" s="22">
        <v>0</v>
      </c>
    </row>
    <row r="109" spans="1:8" ht="15">
      <c r="A109" s="65" t="s">
        <v>32</v>
      </c>
      <c r="B109" s="66" t="s">
        <v>51</v>
      </c>
      <c r="C109" s="67"/>
      <c r="D109" s="69">
        <f>SUM(D111,D116,D120,D124)</f>
        <v>24314</v>
      </c>
      <c r="E109" s="184">
        <f>SUM(E111,E116,E120,E124)</f>
        <v>-1657</v>
      </c>
      <c r="F109" s="69">
        <f>SUM(F111,F116,F120,F124)</f>
        <v>22657</v>
      </c>
      <c r="G109" s="69">
        <f>SUM(G111,G116,G120,G124)</f>
        <v>24314</v>
      </c>
      <c r="H109" s="69">
        <f>SUM(H111,H116,H120,H124)</f>
        <v>24314</v>
      </c>
    </row>
    <row r="110" spans="1:8" ht="15">
      <c r="A110" s="48"/>
      <c r="B110" s="49" t="s">
        <v>35</v>
      </c>
      <c r="C110" s="56"/>
      <c r="D110" s="52"/>
      <c r="E110" s="152"/>
      <c r="F110" s="52"/>
      <c r="G110" s="52"/>
      <c r="H110" s="53"/>
    </row>
    <row r="111" spans="1:8" s="126" customFormat="1" ht="15">
      <c r="A111" s="136"/>
      <c r="B111" s="177">
        <v>3</v>
      </c>
      <c r="C111" s="97" t="s">
        <v>6</v>
      </c>
      <c r="D111" s="30">
        <f>D112</f>
        <v>22125</v>
      </c>
      <c r="E111" s="30">
        <f>E112</f>
        <v>0</v>
      </c>
      <c r="F111" s="30">
        <f>F112</f>
        <v>22125</v>
      </c>
      <c r="G111" s="30">
        <f>G112</f>
        <v>22125</v>
      </c>
      <c r="H111" s="30">
        <f>H112</f>
        <v>22125</v>
      </c>
    </row>
    <row r="112" spans="1:8" s="126" customFormat="1" ht="15">
      <c r="A112" s="136"/>
      <c r="B112" s="177">
        <v>32</v>
      </c>
      <c r="C112" s="97" t="s">
        <v>10</v>
      </c>
      <c r="D112" s="30">
        <f>SUM(D113,D114)</f>
        <v>22125</v>
      </c>
      <c r="E112" s="30">
        <f>SUM(E113,E114)</f>
        <v>0</v>
      </c>
      <c r="F112" s="30">
        <f>SUM(F113,F114)</f>
        <v>22125</v>
      </c>
      <c r="G112" s="30">
        <f>SUM(G113,G114)</f>
        <v>22125</v>
      </c>
      <c r="H112" s="30">
        <f>SUM(H113,H114)</f>
        <v>22125</v>
      </c>
    </row>
    <row r="113" spans="1:8" ht="15">
      <c r="A113" s="13"/>
      <c r="B113" s="4">
        <v>322</v>
      </c>
      <c r="C113" s="5" t="s">
        <v>52</v>
      </c>
      <c r="D113" s="18">
        <v>21860</v>
      </c>
      <c r="E113" s="149">
        <f>F113-D113</f>
        <v>0</v>
      </c>
      <c r="F113" s="18">
        <v>21860</v>
      </c>
      <c r="G113" s="18">
        <v>21860</v>
      </c>
      <c r="H113" s="18">
        <v>21860</v>
      </c>
    </row>
    <row r="114" spans="1:8" ht="15">
      <c r="A114" s="13"/>
      <c r="B114" s="4">
        <v>323</v>
      </c>
      <c r="C114" s="5" t="s">
        <v>17</v>
      </c>
      <c r="D114" s="18">
        <v>265</v>
      </c>
      <c r="E114" s="149">
        <f>F114-D114</f>
        <v>0</v>
      </c>
      <c r="F114" s="18">
        <v>265</v>
      </c>
      <c r="G114" s="18">
        <v>265</v>
      </c>
      <c r="H114" s="18">
        <v>265</v>
      </c>
    </row>
    <row r="115" spans="1:8" ht="15">
      <c r="A115" s="48"/>
      <c r="B115" s="49" t="s">
        <v>65</v>
      </c>
      <c r="C115" s="56"/>
      <c r="D115" s="52"/>
      <c r="E115" s="152"/>
      <c r="F115" s="52"/>
      <c r="G115" s="52"/>
      <c r="H115" s="53"/>
    </row>
    <row r="116" spans="1:8" s="126" customFormat="1" ht="15">
      <c r="A116" s="136"/>
      <c r="B116" s="177">
        <v>3</v>
      </c>
      <c r="C116" s="97" t="s">
        <v>6</v>
      </c>
      <c r="D116" s="30">
        <f>D117</f>
        <v>0</v>
      </c>
      <c r="E116" s="151">
        <f>F116-D116</f>
        <v>200</v>
      </c>
      <c r="F116" s="30">
        <f aca="true" t="shared" si="5" ref="F116:H117">F117</f>
        <v>200</v>
      </c>
      <c r="G116" s="30">
        <f t="shared" si="5"/>
        <v>0</v>
      </c>
      <c r="H116" s="30">
        <f t="shared" si="5"/>
        <v>0</v>
      </c>
    </row>
    <row r="117" spans="1:8" s="126" customFormat="1" ht="15">
      <c r="A117" s="136"/>
      <c r="B117" s="177">
        <v>32</v>
      </c>
      <c r="C117" s="97" t="s">
        <v>10</v>
      </c>
      <c r="D117" s="30">
        <f>D118</f>
        <v>0</v>
      </c>
      <c r="E117" s="151">
        <f>F117-D117</f>
        <v>200</v>
      </c>
      <c r="F117" s="30">
        <f t="shared" si="5"/>
        <v>200</v>
      </c>
      <c r="G117" s="30">
        <f t="shared" si="5"/>
        <v>0</v>
      </c>
      <c r="H117" s="30">
        <f t="shared" si="5"/>
        <v>0</v>
      </c>
    </row>
    <row r="118" spans="1:8" ht="15">
      <c r="A118" s="13"/>
      <c r="B118" s="4">
        <v>322</v>
      </c>
      <c r="C118" s="5" t="s">
        <v>16</v>
      </c>
      <c r="D118" s="18">
        <v>0</v>
      </c>
      <c r="E118" s="149">
        <f>F118-D118</f>
        <v>200</v>
      </c>
      <c r="F118" s="18">
        <v>200</v>
      </c>
      <c r="G118" s="18">
        <v>0</v>
      </c>
      <c r="H118" s="22">
        <v>0</v>
      </c>
    </row>
    <row r="119" spans="1:8" ht="15">
      <c r="A119" s="48"/>
      <c r="B119" s="49" t="s">
        <v>47</v>
      </c>
      <c r="C119" s="56"/>
      <c r="D119" s="52"/>
      <c r="E119" s="152"/>
      <c r="F119" s="52"/>
      <c r="G119" s="52"/>
      <c r="H119" s="53"/>
    </row>
    <row r="120" spans="1:8" s="126" customFormat="1" ht="15">
      <c r="A120" s="136"/>
      <c r="B120" s="177">
        <v>3</v>
      </c>
      <c r="C120" s="97" t="s">
        <v>6</v>
      </c>
      <c r="D120" s="30">
        <f>D121</f>
        <v>2123</v>
      </c>
      <c r="E120" s="151">
        <f aca="true" t="shared" si="6" ref="E120:E125">F120-D120</f>
        <v>-2057</v>
      </c>
      <c r="F120" s="30">
        <f aca="true" t="shared" si="7" ref="F120:H121">F121</f>
        <v>66</v>
      </c>
      <c r="G120" s="30">
        <f t="shared" si="7"/>
        <v>2123</v>
      </c>
      <c r="H120" s="30">
        <f t="shared" si="7"/>
        <v>2123</v>
      </c>
    </row>
    <row r="121" spans="1:8" s="126" customFormat="1" ht="15">
      <c r="A121" s="136"/>
      <c r="B121" s="177">
        <v>32</v>
      </c>
      <c r="C121" s="97" t="s">
        <v>10</v>
      </c>
      <c r="D121" s="30">
        <f>D122</f>
        <v>2123</v>
      </c>
      <c r="E121" s="151">
        <f t="shared" si="6"/>
        <v>-2057</v>
      </c>
      <c r="F121" s="30">
        <f t="shared" si="7"/>
        <v>66</v>
      </c>
      <c r="G121" s="30">
        <f t="shared" si="7"/>
        <v>2123</v>
      </c>
      <c r="H121" s="30">
        <f t="shared" si="7"/>
        <v>2123</v>
      </c>
    </row>
    <row r="122" spans="1:8" ht="15">
      <c r="A122" s="13"/>
      <c r="B122" s="4">
        <v>322</v>
      </c>
      <c r="C122" s="5" t="s">
        <v>16</v>
      </c>
      <c r="D122" s="18">
        <v>2123</v>
      </c>
      <c r="E122" s="149">
        <f t="shared" si="6"/>
        <v>-2057</v>
      </c>
      <c r="F122" s="18">
        <v>66</v>
      </c>
      <c r="G122" s="18">
        <v>2123</v>
      </c>
      <c r="H122" s="18">
        <v>2123</v>
      </c>
    </row>
    <row r="123" spans="1:8" ht="15">
      <c r="A123" s="117"/>
      <c r="B123" s="49" t="s">
        <v>188</v>
      </c>
      <c r="C123" s="50"/>
      <c r="D123" s="59"/>
      <c r="E123" s="152"/>
      <c r="F123" s="59"/>
      <c r="G123" s="59"/>
      <c r="H123" s="118"/>
    </row>
    <row r="124" spans="1:8" s="126" customFormat="1" ht="15">
      <c r="A124" s="136"/>
      <c r="B124" s="177">
        <v>3</v>
      </c>
      <c r="C124" s="97" t="s">
        <v>6</v>
      </c>
      <c r="D124" s="30">
        <f>D125</f>
        <v>66</v>
      </c>
      <c r="E124" s="151">
        <f t="shared" si="6"/>
        <v>200</v>
      </c>
      <c r="F124" s="30">
        <f aca="true" t="shared" si="8" ref="F124:H125">F125</f>
        <v>266</v>
      </c>
      <c r="G124" s="30">
        <f t="shared" si="8"/>
        <v>66</v>
      </c>
      <c r="H124" s="30">
        <f t="shared" si="8"/>
        <v>66</v>
      </c>
    </row>
    <row r="125" spans="1:8" s="126" customFormat="1" ht="15">
      <c r="A125" s="136"/>
      <c r="B125" s="177">
        <v>32</v>
      </c>
      <c r="C125" s="97" t="s">
        <v>10</v>
      </c>
      <c r="D125" s="30">
        <f>D126</f>
        <v>66</v>
      </c>
      <c r="E125" s="151">
        <f t="shared" si="6"/>
        <v>200</v>
      </c>
      <c r="F125" s="30">
        <f t="shared" si="8"/>
        <v>266</v>
      </c>
      <c r="G125" s="30">
        <f t="shared" si="8"/>
        <v>66</v>
      </c>
      <c r="H125" s="30">
        <f t="shared" si="8"/>
        <v>66</v>
      </c>
    </row>
    <row r="126" spans="1:8" ht="15">
      <c r="A126" s="13"/>
      <c r="B126" s="4">
        <v>322</v>
      </c>
      <c r="C126" s="5" t="s">
        <v>16</v>
      </c>
      <c r="D126" s="18">
        <v>66</v>
      </c>
      <c r="E126" s="149">
        <f>F126-D126</f>
        <v>200</v>
      </c>
      <c r="F126" s="18">
        <v>266</v>
      </c>
      <c r="G126" s="18">
        <v>66</v>
      </c>
      <c r="H126" s="18">
        <v>66</v>
      </c>
    </row>
    <row r="127" spans="1:8" ht="15">
      <c r="A127" s="65" t="s">
        <v>33</v>
      </c>
      <c r="B127" s="66" t="s">
        <v>34</v>
      </c>
      <c r="C127" s="67"/>
      <c r="D127" s="69">
        <f>D129</f>
        <v>29920</v>
      </c>
      <c r="E127" s="150">
        <f>E129</f>
        <v>-7320</v>
      </c>
      <c r="F127" s="69">
        <f>F129</f>
        <v>22600</v>
      </c>
      <c r="G127" s="69">
        <f>G129</f>
        <v>29920</v>
      </c>
      <c r="H127" s="69">
        <f>H129</f>
        <v>29920</v>
      </c>
    </row>
    <row r="128" spans="1:8" ht="15">
      <c r="A128" s="48"/>
      <c r="B128" s="49" t="s">
        <v>47</v>
      </c>
      <c r="C128" s="56"/>
      <c r="D128" s="52"/>
      <c r="E128" s="152"/>
      <c r="F128" s="52"/>
      <c r="G128" s="52"/>
      <c r="H128" s="53"/>
    </row>
    <row r="129" spans="1:8" s="126" customFormat="1" ht="15">
      <c r="A129" s="136"/>
      <c r="B129" s="177">
        <v>3</v>
      </c>
      <c r="C129" s="97" t="s">
        <v>6</v>
      </c>
      <c r="D129" s="30">
        <f>D130</f>
        <v>29920</v>
      </c>
      <c r="E129" s="151">
        <f>E130</f>
        <v>-7320</v>
      </c>
      <c r="F129" s="30">
        <f>F130</f>
        <v>22600</v>
      </c>
      <c r="G129" s="30">
        <f>G130</f>
        <v>29920</v>
      </c>
      <c r="H129" s="30">
        <f>H130</f>
        <v>29920</v>
      </c>
    </row>
    <row r="130" spans="1:8" s="126" customFormat="1" ht="15">
      <c r="A130" s="136"/>
      <c r="B130" s="177">
        <v>31</v>
      </c>
      <c r="C130" s="97" t="s">
        <v>7</v>
      </c>
      <c r="D130" s="30">
        <f>SUM(D131:D133)</f>
        <v>29920</v>
      </c>
      <c r="E130" s="151">
        <f>SUM(E131:E133)</f>
        <v>-7320</v>
      </c>
      <c r="F130" s="30">
        <f>SUM(F131:F133)</f>
        <v>22600</v>
      </c>
      <c r="G130" s="30">
        <f>SUM(G131:G133)</f>
        <v>29920</v>
      </c>
      <c r="H130" s="30">
        <f>SUM(H131:H133)</f>
        <v>29920</v>
      </c>
    </row>
    <row r="131" spans="1:8" ht="15">
      <c r="A131" s="13"/>
      <c r="B131" s="4">
        <v>311</v>
      </c>
      <c r="C131" s="5" t="s">
        <v>37</v>
      </c>
      <c r="D131" s="31">
        <v>23630</v>
      </c>
      <c r="E131" s="156">
        <f>F131-D131</f>
        <v>-6130</v>
      </c>
      <c r="F131" s="31">
        <v>17500</v>
      </c>
      <c r="G131" s="31">
        <v>23630</v>
      </c>
      <c r="H131" s="31">
        <v>23630</v>
      </c>
    </row>
    <row r="132" spans="1:8" ht="15">
      <c r="A132" s="13"/>
      <c r="B132" s="4">
        <v>312</v>
      </c>
      <c r="C132" s="5" t="s">
        <v>12</v>
      </c>
      <c r="D132" s="31">
        <v>2375</v>
      </c>
      <c r="E132" s="156">
        <f>F132-D132</f>
        <v>-1675</v>
      </c>
      <c r="F132" s="31">
        <v>700</v>
      </c>
      <c r="G132" s="18">
        <v>2375</v>
      </c>
      <c r="H132" s="18">
        <v>2375</v>
      </c>
    </row>
    <row r="133" spans="1:8" ht="15">
      <c r="A133" s="13"/>
      <c r="B133" s="4">
        <v>313</v>
      </c>
      <c r="C133" s="5" t="s">
        <v>9</v>
      </c>
      <c r="D133" s="31">
        <v>3915</v>
      </c>
      <c r="E133" s="156">
        <f>F133-D133</f>
        <v>485</v>
      </c>
      <c r="F133" s="31">
        <v>4400</v>
      </c>
      <c r="G133" s="18">
        <v>3915</v>
      </c>
      <c r="H133" s="18">
        <v>3915</v>
      </c>
    </row>
    <row r="134" spans="1:8" ht="15">
      <c r="A134" s="65" t="s">
        <v>98</v>
      </c>
      <c r="B134" s="66" t="s">
        <v>73</v>
      </c>
      <c r="C134" s="67"/>
      <c r="D134" s="69">
        <f>D136</f>
        <v>0</v>
      </c>
      <c r="E134" s="69">
        <f>E136</f>
        <v>0</v>
      </c>
      <c r="F134" s="69">
        <f>F136</f>
        <v>25</v>
      </c>
      <c r="G134" s="69">
        <f>G136</f>
        <v>0</v>
      </c>
      <c r="H134" s="69">
        <f>H136</f>
        <v>0</v>
      </c>
    </row>
    <row r="135" spans="1:8" ht="15">
      <c r="A135" s="48"/>
      <c r="B135" s="49" t="s">
        <v>189</v>
      </c>
      <c r="C135" s="56"/>
      <c r="D135" s="58"/>
      <c r="E135" s="157"/>
      <c r="F135" s="58"/>
      <c r="G135" s="52"/>
      <c r="H135" s="53"/>
    </row>
    <row r="136" spans="1:8" s="126" customFormat="1" ht="15">
      <c r="A136" s="136"/>
      <c r="B136" s="177">
        <v>3</v>
      </c>
      <c r="C136" s="97" t="s">
        <v>6</v>
      </c>
      <c r="D136" s="30">
        <f>D137</f>
        <v>0</v>
      </c>
      <c r="E136" s="30">
        <f>E137</f>
        <v>0</v>
      </c>
      <c r="F136" s="30">
        <f>F137</f>
        <v>25</v>
      </c>
      <c r="G136" s="30">
        <f>G137</f>
        <v>0</v>
      </c>
      <c r="H136" s="30">
        <f>H137</f>
        <v>0</v>
      </c>
    </row>
    <row r="137" spans="1:8" s="126" customFormat="1" ht="15">
      <c r="A137" s="136"/>
      <c r="B137" s="177">
        <v>32</v>
      </c>
      <c r="C137" s="97" t="s">
        <v>10</v>
      </c>
      <c r="D137" s="30">
        <f>SUM(D138,D139)</f>
        <v>0</v>
      </c>
      <c r="E137" s="30">
        <f>SUM(E138,E139)</f>
        <v>0</v>
      </c>
      <c r="F137" s="30">
        <f>SUM(F138,F139)</f>
        <v>25</v>
      </c>
      <c r="G137" s="30">
        <f>SUM(G138,G139)</f>
        <v>0</v>
      </c>
      <c r="H137" s="30">
        <f>SUM(H138,H139)</f>
        <v>0</v>
      </c>
    </row>
    <row r="138" spans="1:8" ht="15">
      <c r="A138" s="13"/>
      <c r="B138" s="4">
        <v>322</v>
      </c>
      <c r="C138" s="5" t="s">
        <v>80</v>
      </c>
      <c r="D138" s="31">
        <v>0</v>
      </c>
      <c r="E138" s="156">
        <v>0</v>
      </c>
      <c r="F138" s="31">
        <v>25</v>
      </c>
      <c r="G138" s="18">
        <v>0</v>
      </c>
      <c r="H138" s="22">
        <v>0</v>
      </c>
    </row>
    <row r="139" spans="1:8" ht="15">
      <c r="A139" s="13"/>
      <c r="B139" s="4">
        <v>329</v>
      </c>
      <c r="C139" s="5" t="s">
        <v>93</v>
      </c>
      <c r="D139" s="31">
        <v>0</v>
      </c>
      <c r="E139" s="156">
        <v>0</v>
      </c>
      <c r="F139" s="31">
        <v>0</v>
      </c>
      <c r="G139" s="18">
        <v>0</v>
      </c>
      <c r="H139" s="22">
        <v>0</v>
      </c>
    </row>
    <row r="140" spans="1:8" ht="15">
      <c r="A140" s="65" t="s">
        <v>99</v>
      </c>
      <c r="B140" s="66" t="s">
        <v>76</v>
      </c>
      <c r="C140" s="67"/>
      <c r="D140" s="69">
        <f>SUM(D142,D145)</f>
        <v>9158</v>
      </c>
      <c r="E140" s="69">
        <f>SUM(E142,E145)</f>
        <v>0</v>
      </c>
      <c r="F140" s="69">
        <f>SUM(F142,F145)</f>
        <v>9158</v>
      </c>
      <c r="G140" s="69">
        <f>SUM(G142,G145)</f>
        <v>9158</v>
      </c>
      <c r="H140" s="69">
        <f>SUM(H142,H145)</f>
        <v>9158</v>
      </c>
    </row>
    <row r="141" spans="1:8" ht="15">
      <c r="A141" s="48"/>
      <c r="B141" s="49" t="s">
        <v>74</v>
      </c>
      <c r="C141" s="50" t="s">
        <v>75</v>
      </c>
      <c r="D141" s="58"/>
      <c r="E141" s="157"/>
      <c r="F141" s="58"/>
      <c r="G141" s="52"/>
      <c r="H141" s="53"/>
    </row>
    <row r="142" spans="1:8" s="126" customFormat="1" ht="15">
      <c r="A142" s="136"/>
      <c r="B142" s="177">
        <v>3</v>
      </c>
      <c r="C142" s="97" t="s">
        <v>6</v>
      </c>
      <c r="D142" s="30">
        <f>D143</f>
        <v>2522</v>
      </c>
      <c r="E142" s="151">
        <f aca="true" t="shared" si="9" ref="E142:E147">F142-D142</f>
        <v>0</v>
      </c>
      <c r="F142" s="30">
        <f aca="true" t="shared" si="10" ref="F142:H143">F143</f>
        <v>2522</v>
      </c>
      <c r="G142" s="30">
        <f t="shared" si="10"/>
        <v>2522</v>
      </c>
      <c r="H142" s="30">
        <f t="shared" si="10"/>
        <v>2522</v>
      </c>
    </row>
    <row r="143" spans="1:8" s="126" customFormat="1" ht="15">
      <c r="A143" s="136"/>
      <c r="B143" s="177">
        <v>37</v>
      </c>
      <c r="C143" s="97" t="s">
        <v>243</v>
      </c>
      <c r="D143" s="30">
        <f>D144</f>
        <v>2522</v>
      </c>
      <c r="E143" s="151">
        <f t="shared" si="9"/>
        <v>0</v>
      </c>
      <c r="F143" s="30">
        <f t="shared" si="10"/>
        <v>2522</v>
      </c>
      <c r="G143" s="30">
        <f t="shared" si="10"/>
        <v>2522</v>
      </c>
      <c r="H143" s="30">
        <f t="shared" si="10"/>
        <v>2522</v>
      </c>
    </row>
    <row r="144" spans="1:8" ht="14.25" customHeight="1">
      <c r="A144" s="13"/>
      <c r="B144" s="4">
        <v>372</v>
      </c>
      <c r="C144" s="5" t="s">
        <v>242</v>
      </c>
      <c r="D144" s="31">
        <v>2522</v>
      </c>
      <c r="E144" s="156">
        <f t="shared" si="9"/>
        <v>0</v>
      </c>
      <c r="F144" s="31">
        <v>2522</v>
      </c>
      <c r="G144" s="31">
        <v>2522</v>
      </c>
      <c r="H144" s="31">
        <v>2522</v>
      </c>
    </row>
    <row r="145" spans="1:8" s="126" customFormat="1" ht="15">
      <c r="A145" s="136"/>
      <c r="B145" s="177">
        <v>4</v>
      </c>
      <c r="C145" s="97" t="s">
        <v>38</v>
      </c>
      <c r="D145" s="30">
        <f>D146</f>
        <v>6636</v>
      </c>
      <c r="E145" s="151">
        <f t="shared" si="9"/>
        <v>0</v>
      </c>
      <c r="F145" s="30">
        <f aca="true" t="shared" si="11" ref="F145:H146">F146</f>
        <v>6636</v>
      </c>
      <c r="G145" s="30">
        <f t="shared" si="11"/>
        <v>6636</v>
      </c>
      <c r="H145" s="30">
        <f t="shared" si="11"/>
        <v>6636</v>
      </c>
    </row>
    <row r="146" spans="1:8" s="126" customFormat="1" ht="15">
      <c r="A146" s="136"/>
      <c r="B146" s="177">
        <v>42</v>
      </c>
      <c r="C146" s="185" t="s">
        <v>67</v>
      </c>
      <c r="D146" s="30">
        <f>D147</f>
        <v>6636</v>
      </c>
      <c r="E146" s="151">
        <f t="shared" si="9"/>
        <v>0</v>
      </c>
      <c r="F146" s="30">
        <f t="shared" si="11"/>
        <v>6636</v>
      </c>
      <c r="G146" s="30">
        <f t="shared" si="11"/>
        <v>6636</v>
      </c>
      <c r="H146" s="30">
        <f t="shared" si="11"/>
        <v>6636</v>
      </c>
    </row>
    <row r="147" spans="1:8" ht="15">
      <c r="A147" s="13"/>
      <c r="B147" s="4">
        <v>424</v>
      </c>
      <c r="C147" s="5" t="s">
        <v>77</v>
      </c>
      <c r="D147" s="31">
        <v>6636</v>
      </c>
      <c r="E147" s="156">
        <f t="shared" si="9"/>
        <v>0</v>
      </c>
      <c r="F147" s="31">
        <v>6636</v>
      </c>
      <c r="G147" s="31">
        <v>6636</v>
      </c>
      <c r="H147" s="31">
        <v>6636</v>
      </c>
    </row>
    <row r="148" spans="1:8" ht="15">
      <c r="A148" s="65" t="s">
        <v>45</v>
      </c>
      <c r="B148" s="66" t="s">
        <v>46</v>
      </c>
      <c r="C148" s="67"/>
      <c r="D148" s="69">
        <f>D150</f>
        <v>133</v>
      </c>
      <c r="E148" s="69">
        <f>E150</f>
        <v>0</v>
      </c>
      <c r="F148" s="69">
        <f>F150</f>
        <v>133</v>
      </c>
      <c r="G148" s="69">
        <f>G150</f>
        <v>133</v>
      </c>
      <c r="H148" s="69">
        <f>H150</f>
        <v>133</v>
      </c>
    </row>
    <row r="149" spans="1:8" ht="15">
      <c r="A149" s="48"/>
      <c r="B149" s="49" t="s">
        <v>47</v>
      </c>
      <c r="C149" s="56"/>
      <c r="D149" s="58"/>
      <c r="E149" s="157"/>
      <c r="F149" s="58"/>
      <c r="G149" s="52"/>
      <c r="H149" s="53"/>
    </row>
    <row r="150" spans="1:8" s="126" customFormat="1" ht="15">
      <c r="A150" s="136"/>
      <c r="B150" s="177">
        <v>3</v>
      </c>
      <c r="C150" s="97" t="s">
        <v>6</v>
      </c>
      <c r="D150" s="32">
        <f aca="true" t="shared" si="12" ref="D150:H151">D151</f>
        <v>133</v>
      </c>
      <c r="E150" s="32">
        <f t="shared" si="12"/>
        <v>0</v>
      </c>
      <c r="F150" s="32">
        <f t="shared" si="12"/>
        <v>133</v>
      </c>
      <c r="G150" s="32">
        <f t="shared" si="12"/>
        <v>133</v>
      </c>
      <c r="H150" s="32">
        <f t="shared" si="12"/>
        <v>133</v>
      </c>
    </row>
    <row r="151" spans="1:8" s="126" customFormat="1" ht="15">
      <c r="A151" s="136"/>
      <c r="B151" s="177">
        <v>32</v>
      </c>
      <c r="C151" s="97" t="s">
        <v>10</v>
      </c>
      <c r="D151" s="30">
        <f t="shared" si="12"/>
        <v>133</v>
      </c>
      <c r="E151" s="30">
        <f t="shared" si="12"/>
        <v>0</v>
      </c>
      <c r="F151" s="30">
        <f t="shared" si="12"/>
        <v>133</v>
      </c>
      <c r="G151" s="30">
        <f t="shared" si="12"/>
        <v>133</v>
      </c>
      <c r="H151" s="30">
        <f t="shared" si="12"/>
        <v>133</v>
      </c>
    </row>
    <row r="152" spans="1:8" ht="15">
      <c r="A152" s="13"/>
      <c r="B152" s="4">
        <v>329</v>
      </c>
      <c r="C152" s="5" t="s">
        <v>13</v>
      </c>
      <c r="D152" s="31">
        <v>133</v>
      </c>
      <c r="E152" s="156">
        <f>F152-D152</f>
        <v>0</v>
      </c>
      <c r="F152" s="31">
        <v>133</v>
      </c>
      <c r="G152" s="31">
        <v>133</v>
      </c>
      <c r="H152" s="31">
        <v>133</v>
      </c>
    </row>
    <row r="153" spans="1:8" ht="15">
      <c r="A153" s="65"/>
      <c r="B153" s="66" t="s">
        <v>78</v>
      </c>
      <c r="C153" s="67"/>
      <c r="D153" s="69">
        <v>0</v>
      </c>
      <c r="E153" s="150">
        <f>F153-D153</f>
        <v>0</v>
      </c>
      <c r="F153" s="69">
        <v>0</v>
      </c>
      <c r="G153" s="69">
        <v>0</v>
      </c>
      <c r="H153" s="70">
        <v>0</v>
      </c>
    </row>
    <row r="154" spans="1:8" ht="15">
      <c r="A154" s="48"/>
      <c r="B154" s="49" t="s">
        <v>79</v>
      </c>
      <c r="C154" s="56"/>
      <c r="D154" s="58"/>
      <c r="E154" s="157"/>
      <c r="F154" s="58"/>
      <c r="G154" s="52"/>
      <c r="H154" s="53"/>
    </row>
    <row r="155" spans="1:8" s="126" customFormat="1" ht="15">
      <c r="A155" s="136"/>
      <c r="B155" s="177">
        <v>3</v>
      </c>
      <c r="C155" s="97" t="s">
        <v>6</v>
      </c>
      <c r="D155" s="30">
        <v>0</v>
      </c>
      <c r="E155" s="151">
        <v>0</v>
      </c>
      <c r="F155" s="30">
        <v>0</v>
      </c>
      <c r="G155" s="30">
        <v>0</v>
      </c>
      <c r="H155" s="137">
        <v>0</v>
      </c>
    </row>
    <row r="156" spans="1:8" s="126" customFormat="1" ht="15">
      <c r="A156" s="136"/>
      <c r="B156" s="177">
        <v>32</v>
      </c>
      <c r="C156" s="97" t="s">
        <v>10</v>
      </c>
      <c r="D156" s="30">
        <v>0</v>
      </c>
      <c r="E156" s="151">
        <f>F156-D156</f>
        <v>0</v>
      </c>
      <c r="F156" s="30">
        <v>0</v>
      </c>
      <c r="G156" s="30">
        <v>0</v>
      </c>
      <c r="H156" s="137">
        <v>0</v>
      </c>
    </row>
    <row r="157" spans="1:8" ht="15">
      <c r="A157" s="13"/>
      <c r="B157" s="4">
        <v>329</v>
      </c>
      <c r="C157" s="5" t="s">
        <v>13</v>
      </c>
      <c r="D157" s="31">
        <v>0</v>
      </c>
      <c r="E157" s="156">
        <f>F157-D157</f>
        <v>0</v>
      </c>
      <c r="F157" s="31">
        <v>0</v>
      </c>
      <c r="G157" s="18">
        <v>0</v>
      </c>
      <c r="H157" s="22">
        <v>0</v>
      </c>
    </row>
    <row r="158" spans="1:8" ht="15">
      <c r="A158" s="65" t="s">
        <v>192</v>
      </c>
      <c r="B158" s="66" t="s">
        <v>191</v>
      </c>
      <c r="C158" s="67"/>
      <c r="D158" s="69">
        <f>D160</f>
        <v>0</v>
      </c>
      <c r="E158" s="69">
        <f>E160</f>
        <v>315.22</v>
      </c>
      <c r="F158" s="69">
        <f>F160</f>
        <v>315.22</v>
      </c>
      <c r="G158" s="69">
        <f>G160</f>
        <v>0</v>
      </c>
      <c r="H158" s="69">
        <f>H160</f>
        <v>0</v>
      </c>
    </row>
    <row r="159" spans="1:8" ht="15">
      <c r="A159" s="117"/>
      <c r="B159" s="49" t="s">
        <v>190</v>
      </c>
      <c r="C159" s="50"/>
      <c r="D159" s="59"/>
      <c r="E159" s="155"/>
      <c r="F159" s="59"/>
      <c r="G159" s="59"/>
      <c r="H159" s="118"/>
    </row>
    <row r="160" spans="1:8" s="126" customFormat="1" ht="15">
      <c r="A160" s="136"/>
      <c r="B160" s="177">
        <v>3</v>
      </c>
      <c r="C160" s="97" t="s">
        <v>6</v>
      </c>
      <c r="D160" s="30">
        <f>SUM(D161,D164)</f>
        <v>0</v>
      </c>
      <c r="E160" s="30">
        <f>SUM(E161,E164)</f>
        <v>315.22</v>
      </c>
      <c r="F160" s="30">
        <f>SUM(F161,F164)</f>
        <v>315.22</v>
      </c>
      <c r="G160" s="30">
        <f>SUM(G161,G164)</f>
        <v>0</v>
      </c>
      <c r="H160" s="30">
        <f>SUM(H161,H164)</f>
        <v>0</v>
      </c>
    </row>
    <row r="161" spans="1:8" s="126" customFormat="1" ht="15">
      <c r="A161" s="136"/>
      <c r="B161" s="177">
        <v>31</v>
      </c>
      <c r="C161" s="97" t="s">
        <v>7</v>
      </c>
      <c r="D161" s="30">
        <f>SUM(D162:D163)</f>
        <v>0</v>
      </c>
      <c r="E161" s="30">
        <f>SUM(E162:E163)</f>
        <v>0</v>
      </c>
      <c r="F161" s="30">
        <f>SUM(F162:F163)</f>
        <v>0</v>
      </c>
      <c r="G161" s="30">
        <f>SUM(G162:G163)</f>
        <v>0</v>
      </c>
      <c r="H161" s="30">
        <f>SUM(H162:H163)</f>
        <v>0</v>
      </c>
    </row>
    <row r="162" spans="1:8" ht="15">
      <c r="A162" s="13"/>
      <c r="B162" s="4">
        <v>311</v>
      </c>
      <c r="C162" s="5" t="s">
        <v>37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</row>
    <row r="163" spans="1:8" ht="15">
      <c r="A163" s="13"/>
      <c r="B163" s="4">
        <v>313</v>
      </c>
      <c r="C163" s="5" t="s">
        <v>9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</row>
    <row r="164" spans="1:8" s="126" customFormat="1" ht="15">
      <c r="A164" s="136"/>
      <c r="B164" s="177">
        <v>32</v>
      </c>
      <c r="C164" s="97" t="s">
        <v>10</v>
      </c>
      <c r="D164" s="30">
        <f>D165</f>
        <v>0</v>
      </c>
      <c r="E164" s="30">
        <f>E165</f>
        <v>315.22</v>
      </c>
      <c r="F164" s="30">
        <f>F165</f>
        <v>315.22</v>
      </c>
      <c r="G164" s="30">
        <f>G165</f>
        <v>0</v>
      </c>
      <c r="H164" s="30">
        <f>H165</f>
        <v>0</v>
      </c>
    </row>
    <row r="165" spans="1:8" ht="15">
      <c r="A165" s="13"/>
      <c r="B165" s="4">
        <v>323</v>
      </c>
      <c r="C165" s="5" t="s">
        <v>185</v>
      </c>
      <c r="D165" s="31">
        <v>0</v>
      </c>
      <c r="E165" s="156">
        <f>F165-D165</f>
        <v>315.22</v>
      </c>
      <c r="F165" s="31">
        <v>315.22</v>
      </c>
      <c r="G165" s="18">
        <v>0</v>
      </c>
      <c r="H165" s="22">
        <v>0</v>
      </c>
    </row>
    <row r="166" spans="1:8" ht="15">
      <c r="A166" s="65" t="s">
        <v>194</v>
      </c>
      <c r="B166" s="66" t="s">
        <v>195</v>
      </c>
      <c r="C166" s="67"/>
      <c r="D166" s="69">
        <f>D168</f>
        <v>266</v>
      </c>
      <c r="E166" s="150">
        <f>E168</f>
        <v>-57.5</v>
      </c>
      <c r="F166" s="69">
        <f>F168</f>
        <v>208.5</v>
      </c>
      <c r="G166" s="69">
        <f>G168</f>
        <v>266</v>
      </c>
      <c r="H166" s="69">
        <f>H168</f>
        <v>266</v>
      </c>
    </row>
    <row r="167" spans="1:8" ht="15">
      <c r="A167" s="48"/>
      <c r="B167" s="49" t="s">
        <v>193</v>
      </c>
      <c r="C167" s="50"/>
      <c r="D167" s="58"/>
      <c r="E167" s="157"/>
      <c r="F167" s="58"/>
      <c r="G167" s="52"/>
      <c r="H167" s="53"/>
    </row>
    <row r="168" spans="1:8" s="126" customFormat="1" ht="15">
      <c r="A168" s="136"/>
      <c r="B168" s="177">
        <v>3</v>
      </c>
      <c r="C168" s="97" t="s">
        <v>6</v>
      </c>
      <c r="D168" s="30">
        <f>D169</f>
        <v>266</v>
      </c>
      <c r="E168" s="151">
        <f>E169</f>
        <v>-57.5</v>
      </c>
      <c r="F168" s="30">
        <f>F169</f>
        <v>208.5</v>
      </c>
      <c r="G168" s="30">
        <f>G169</f>
        <v>266</v>
      </c>
      <c r="H168" s="30">
        <f>H169</f>
        <v>266</v>
      </c>
    </row>
    <row r="169" spans="1:8" s="126" customFormat="1" ht="15">
      <c r="A169" s="136"/>
      <c r="B169" s="177">
        <v>32</v>
      </c>
      <c r="C169" s="97" t="s">
        <v>10</v>
      </c>
      <c r="D169" s="30">
        <f>SUM(D170:D172)</f>
        <v>266</v>
      </c>
      <c r="E169" s="151">
        <f>SUM(E170:E172)</f>
        <v>-57.5</v>
      </c>
      <c r="F169" s="30">
        <f>SUM(F170:F172)</f>
        <v>208.5</v>
      </c>
      <c r="G169" s="30">
        <f>SUM(G170:G172)</f>
        <v>266</v>
      </c>
      <c r="H169" s="30">
        <f>SUM(H170:H172)</f>
        <v>266</v>
      </c>
    </row>
    <row r="170" spans="1:8" ht="15">
      <c r="A170" s="13"/>
      <c r="B170" s="4">
        <v>321</v>
      </c>
      <c r="C170" s="5" t="s">
        <v>11</v>
      </c>
      <c r="D170" s="31">
        <v>133</v>
      </c>
      <c r="E170" s="156">
        <f>F170-D170</f>
        <v>-133</v>
      </c>
      <c r="F170" s="31">
        <v>0</v>
      </c>
      <c r="G170" s="18">
        <v>133</v>
      </c>
      <c r="H170" s="22">
        <v>133</v>
      </c>
    </row>
    <row r="171" spans="1:8" ht="15">
      <c r="A171" s="13"/>
      <c r="B171" s="4">
        <v>322</v>
      </c>
      <c r="C171" s="5" t="s">
        <v>16</v>
      </c>
      <c r="D171" s="31">
        <v>133</v>
      </c>
      <c r="E171" s="156">
        <f>F171-D171</f>
        <v>75.5</v>
      </c>
      <c r="F171" s="31">
        <v>208.5</v>
      </c>
      <c r="G171" s="18">
        <v>133</v>
      </c>
      <c r="H171" s="22">
        <v>133</v>
      </c>
    </row>
    <row r="172" spans="1:8" ht="15">
      <c r="A172" s="13"/>
      <c r="B172" s="4">
        <v>323</v>
      </c>
      <c r="C172" s="5" t="s">
        <v>185</v>
      </c>
      <c r="D172" s="31">
        <v>0</v>
      </c>
      <c r="E172" s="156">
        <f>F172-D172</f>
        <v>0</v>
      </c>
      <c r="F172" s="31">
        <v>0</v>
      </c>
      <c r="G172" s="18">
        <v>0</v>
      </c>
      <c r="H172" s="22">
        <v>0</v>
      </c>
    </row>
    <row r="173" spans="1:8" ht="15">
      <c r="A173" s="65" t="s">
        <v>53</v>
      </c>
      <c r="B173" s="66" t="s">
        <v>54</v>
      </c>
      <c r="C173" s="67"/>
      <c r="D173" s="69">
        <f>D175</f>
        <v>531</v>
      </c>
      <c r="E173" s="69">
        <f>E175</f>
        <v>0</v>
      </c>
      <c r="F173" s="69">
        <f>F175</f>
        <v>531</v>
      </c>
      <c r="G173" s="69">
        <f>G175</f>
        <v>531</v>
      </c>
      <c r="H173" s="69">
        <f>H175</f>
        <v>531</v>
      </c>
    </row>
    <row r="174" spans="1:8" ht="15">
      <c r="A174" s="48"/>
      <c r="B174" s="49" t="s">
        <v>35</v>
      </c>
      <c r="C174" s="56"/>
      <c r="D174" s="58"/>
      <c r="E174" s="157"/>
      <c r="F174" s="58"/>
      <c r="G174" s="52"/>
      <c r="H174" s="53"/>
    </row>
    <row r="175" spans="1:8" s="126" customFormat="1" ht="15">
      <c r="A175" s="136"/>
      <c r="B175" s="177">
        <v>3</v>
      </c>
      <c r="C175" s="97" t="s">
        <v>6</v>
      </c>
      <c r="D175" s="30">
        <f aca="true" t="shared" si="13" ref="D175:H176">D176</f>
        <v>531</v>
      </c>
      <c r="E175" s="30">
        <f t="shared" si="13"/>
        <v>0</v>
      </c>
      <c r="F175" s="30">
        <f t="shared" si="13"/>
        <v>531</v>
      </c>
      <c r="G175" s="30">
        <f t="shared" si="13"/>
        <v>531</v>
      </c>
      <c r="H175" s="30">
        <f t="shared" si="13"/>
        <v>531</v>
      </c>
    </row>
    <row r="176" spans="1:8" s="126" customFormat="1" ht="15">
      <c r="A176" s="136"/>
      <c r="B176" s="177">
        <v>32</v>
      </c>
      <c r="C176" s="97" t="s">
        <v>10</v>
      </c>
      <c r="D176" s="30">
        <f t="shared" si="13"/>
        <v>531</v>
      </c>
      <c r="E176" s="30">
        <f t="shared" si="13"/>
        <v>0</v>
      </c>
      <c r="F176" s="30">
        <f t="shared" si="13"/>
        <v>531</v>
      </c>
      <c r="G176" s="30">
        <f t="shared" si="13"/>
        <v>531</v>
      </c>
      <c r="H176" s="30">
        <f t="shared" si="13"/>
        <v>531</v>
      </c>
    </row>
    <row r="177" spans="1:8" ht="15">
      <c r="A177" s="13"/>
      <c r="B177" s="4">
        <v>329</v>
      </c>
      <c r="C177" s="5" t="s">
        <v>13</v>
      </c>
      <c r="D177" s="31">
        <v>531</v>
      </c>
      <c r="E177" s="156">
        <f>F177-D177</f>
        <v>0</v>
      </c>
      <c r="F177" s="31">
        <v>531</v>
      </c>
      <c r="G177" s="31">
        <v>531</v>
      </c>
      <c r="H177" s="31">
        <v>531</v>
      </c>
    </row>
    <row r="178" spans="1:11" s="186" customFormat="1" ht="15">
      <c r="A178" s="65" t="s">
        <v>244</v>
      </c>
      <c r="B178" s="66" t="s">
        <v>245</v>
      </c>
      <c r="C178" s="67"/>
      <c r="D178" s="69">
        <f>D180</f>
        <v>0</v>
      </c>
      <c r="E178" s="69">
        <f>E180</f>
        <v>1327.23</v>
      </c>
      <c r="F178" s="69">
        <f>F180</f>
        <v>1327.23</v>
      </c>
      <c r="G178" s="69">
        <f>G180</f>
        <v>0</v>
      </c>
      <c r="H178" s="69">
        <f>H180</f>
        <v>0</v>
      </c>
      <c r="I178" s="201"/>
      <c r="J178" s="201"/>
      <c r="K178" s="201"/>
    </row>
    <row r="179" spans="1:11" s="187" customFormat="1" ht="15">
      <c r="A179" s="117"/>
      <c r="B179" s="49" t="s">
        <v>81</v>
      </c>
      <c r="C179" s="50"/>
      <c r="D179" s="59"/>
      <c r="E179" s="155"/>
      <c r="F179" s="59"/>
      <c r="G179" s="59"/>
      <c r="H179" s="59"/>
      <c r="I179" s="201"/>
      <c r="J179" s="201"/>
      <c r="K179" s="201"/>
    </row>
    <row r="180" spans="1:11" s="126" customFormat="1" ht="15">
      <c r="A180" s="136"/>
      <c r="B180" s="177">
        <v>3</v>
      </c>
      <c r="C180" s="97" t="s">
        <v>6</v>
      </c>
      <c r="D180" s="30">
        <f aca="true" t="shared" si="14" ref="D180:H181">D181</f>
        <v>0</v>
      </c>
      <c r="E180" s="30">
        <f t="shared" si="14"/>
        <v>1327.23</v>
      </c>
      <c r="F180" s="30">
        <f t="shared" si="14"/>
        <v>1327.23</v>
      </c>
      <c r="G180" s="30">
        <f t="shared" si="14"/>
        <v>0</v>
      </c>
      <c r="H180" s="30">
        <f t="shared" si="14"/>
        <v>0</v>
      </c>
      <c r="I180" s="201"/>
      <c r="J180" s="201"/>
      <c r="K180" s="201"/>
    </row>
    <row r="181" spans="1:11" s="126" customFormat="1" ht="15">
      <c r="A181" s="136"/>
      <c r="B181" s="177">
        <v>32</v>
      </c>
      <c r="C181" s="97" t="s">
        <v>10</v>
      </c>
      <c r="D181" s="30">
        <f t="shared" si="14"/>
        <v>0</v>
      </c>
      <c r="E181" s="30">
        <f t="shared" si="14"/>
        <v>1327.23</v>
      </c>
      <c r="F181" s="30">
        <f t="shared" si="14"/>
        <v>1327.23</v>
      </c>
      <c r="G181" s="30">
        <f t="shared" si="14"/>
        <v>0</v>
      </c>
      <c r="H181" s="30">
        <f t="shared" si="14"/>
        <v>0</v>
      </c>
      <c r="I181" s="201"/>
      <c r="J181" s="201"/>
      <c r="K181" s="201"/>
    </row>
    <row r="182" spans="1:11" s="126" customFormat="1" ht="15">
      <c r="A182" s="138"/>
      <c r="B182" s="179">
        <v>322</v>
      </c>
      <c r="C182" s="98" t="s">
        <v>80</v>
      </c>
      <c r="D182" s="31">
        <v>0</v>
      </c>
      <c r="E182" s="156">
        <f>F182-D182</f>
        <v>1327.23</v>
      </c>
      <c r="F182" s="31">
        <v>1327.23</v>
      </c>
      <c r="G182" s="31">
        <v>0</v>
      </c>
      <c r="H182" s="31">
        <v>0</v>
      </c>
      <c r="I182" s="201"/>
      <c r="J182" s="201"/>
      <c r="K182" s="201"/>
    </row>
    <row r="183" spans="1:11" s="186" customFormat="1" ht="15">
      <c r="A183" s="65" t="s">
        <v>246</v>
      </c>
      <c r="B183" s="66" t="s">
        <v>247</v>
      </c>
      <c r="C183" s="67"/>
      <c r="D183" s="69">
        <f>D185</f>
        <v>0</v>
      </c>
      <c r="E183" s="69">
        <f>E185</f>
        <v>300</v>
      </c>
      <c r="F183" s="69">
        <f>F185</f>
        <v>300</v>
      </c>
      <c r="G183" s="69">
        <f>G185</f>
        <v>0</v>
      </c>
      <c r="H183" s="69">
        <f>H185</f>
        <v>0</v>
      </c>
      <c r="I183" s="201"/>
      <c r="J183" s="201"/>
      <c r="K183" s="201"/>
    </row>
    <row r="184" spans="1:11" s="187" customFormat="1" ht="15">
      <c r="A184" s="117"/>
      <c r="B184" s="49" t="s">
        <v>35</v>
      </c>
      <c r="C184" s="50"/>
      <c r="D184" s="59"/>
      <c r="E184" s="59"/>
      <c r="F184" s="59"/>
      <c r="G184" s="59"/>
      <c r="H184" s="59"/>
      <c r="I184" s="201"/>
      <c r="J184" s="201"/>
      <c r="K184" s="201"/>
    </row>
    <row r="185" spans="1:8" s="126" customFormat="1" ht="15">
      <c r="A185" s="136"/>
      <c r="B185" s="177">
        <v>3</v>
      </c>
      <c r="C185" s="97" t="s">
        <v>6</v>
      </c>
      <c r="D185" s="30">
        <f aca="true" t="shared" si="15" ref="D185:H186">D186</f>
        <v>0</v>
      </c>
      <c r="E185" s="30">
        <f t="shared" si="15"/>
        <v>300</v>
      </c>
      <c r="F185" s="30">
        <f t="shared" si="15"/>
        <v>300</v>
      </c>
      <c r="G185" s="30">
        <f t="shared" si="15"/>
        <v>0</v>
      </c>
      <c r="H185" s="30">
        <f t="shared" si="15"/>
        <v>0</v>
      </c>
    </row>
    <row r="186" spans="1:8" s="126" customFormat="1" ht="15">
      <c r="A186" s="136"/>
      <c r="B186" s="177">
        <v>32</v>
      </c>
      <c r="C186" s="97" t="s">
        <v>10</v>
      </c>
      <c r="D186" s="30">
        <f t="shared" si="15"/>
        <v>0</v>
      </c>
      <c r="E186" s="30">
        <f t="shared" si="15"/>
        <v>300</v>
      </c>
      <c r="F186" s="30">
        <f t="shared" si="15"/>
        <v>300</v>
      </c>
      <c r="G186" s="30">
        <f t="shared" si="15"/>
        <v>0</v>
      </c>
      <c r="H186" s="30">
        <f t="shared" si="15"/>
        <v>0</v>
      </c>
    </row>
    <row r="187" spans="1:8" s="43" customFormat="1" ht="15">
      <c r="A187" s="138"/>
      <c r="B187" s="179">
        <v>323</v>
      </c>
      <c r="C187" s="5" t="s">
        <v>185</v>
      </c>
      <c r="D187" s="31">
        <v>0</v>
      </c>
      <c r="E187" s="31">
        <f>F187-D187</f>
        <v>300</v>
      </c>
      <c r="F187" s="31">
        <v>300</v>
      </c>
      <c r="G187" s="31">
        <v>0</v>
      </c>
      <c r="H187" s="31">
        <v>0</v>
      </c>
    </row>
    <row r="188" spans="1:8" ht="15">
      <c r="A188" s="65" t="s">
        <v>56</v>
      </c>
      <c r="B188" s="66" t="s">
        <v>83</v>
      </c>
      <c r="C188" s="67"/>
      <c r="D188" s="69">
        <f>SUM(D190,D195)</f>
        <v>930</v>
      </c>
      <c r="E188" s="150">
        <f>SUM(E190,E195)</f>
        <v>-0.9400000000000546</v>
      </c>
      <c r="F188" s="69">
        <f>SUM(F190,F195)</f>
        <v>929.06</v>
      </c>
      <c r="G188" s="69">
        <f>SUM(G190,G195)</f>
        <v>665</v>
      </c>
      <c r="H188" s="69">
        <f>SUM(H190,H195)</f>
        <v>665</v>
      </c>
    </row>
    <row r="189" spans="1:8" ht="15">
      <c r="A189" s="48"/>
      <c r="B189" s="49" t="s">
        <v>55</v>
      </c>
      <c r="C189" s="56"/>
      <c r="D189" s="58"/>
      <c r="E189" s="157"/>
      <c r="F189" s="58"/>
      <c r="G189" s="52"/>
      <c r="H189" s="53"/>
    </row>
    <row r="190" spans="1:8" s="126" customFormat="1" ht="15">
      <c r="A190" s="136"/>
      <c r="B190" s="177">
        <v>3</v>
      </c>
      <c r="C190" s="97" t="s">
        <v>6</v>
      </c>
      <c r="D190" s="30">
        <f>D191</f>
        <v>665</v>
      </c>
      <c r="E190" s="151">
        <f aca="true" t="shared" si="16" ref="E190:E196">F190-D190</f>
        <v>-0.9400000000000546</v>
      </c>
      <c r="F190" s="30">
        <f>F191</f>
        <v>664.06</v>
      </c>
      <c r="G190" s="30">
        <f>G191</f>
        <v>665</v>
      </c>
      <c r="H190" s="30">
        <f>H191</f>
        <v>665</v>
      </c>
    </row>
    <row r="191" spans="1:8" s="126" customFormat="1" ht="15">
      <c r="A191" s="136"/>
      <c r="B191" s="177">
        <v>32</v>
      </c>
      <c r="C191" s="97" t="s">
        <v>10</v>
      </c>
      <c r="D191" s="30">
        <f>SUM(D192:D194)</f>
        <v>665</v>
      </c>
      <c r="E191" s="151">
        <f>SUM(E192:E194)</f>
        <v>-0.9399999999999977</v>
      </c>
      <c r="F191" s="30">
        <f>SUM(F192:F194)</f>
        <v>664.06</v>
      </c>
      <c r="G191" s="30">
        <f>SUM(G192:G194)</f>
        <v>665</v>
      </c>
      <c r="H191" s="30">
        <f>SUM(H192:H194)</f>
        <v>665</v>
      </c>
    </row>
    <row r="192" spans="1:8" ht="15">
      <c r="A192" s="13"/>
      <c r="B192" s="4">
        <v>322</v>
      </c>
      <c r="C192" s="5" t="s">
        <v>80</v>
      </c>
      <c r="D192" s="31">
        <v>134</v>
      </c>
      <c r="E192" s="156">
        <f t="shared" si="16"/>
        <v>148</v>
      </c>
      <c r="F192" s="31">
        <v>282</v>
      </c>
      <c r="G192" s="18">
        <v>134</v>
      </c>
      <c r="H192" s="22">
        <v>134</v>
      </c>
    </row>
    <row r="193" spans="1:8" ht="14.25" customHeight="1">
      <c r="A193" s="13"/>
      <c r="B193" s="4">
        <v>323</v>
      </c>
      <c r="C193" s="5" t="s">
        <v>17</v>
      </c>
      <c r="D193" s="31">
        <v>199</v>
      </c>
      <c r="E193" s="156">
        <f t="shared" si="16"/>
        <v>0</v>
      </c>
      <c r="F193" s="31">
        <v>199</v>
      </c>
      <c r="G193" s="31">
        <v>199</v>
      </c>
      <c r="H193" s="31">
        <v>199</v>
      </c>
    </row>
    <row r="194" spans="1:8" ht="15">
      <c r="A194" s="13"/>
      <c r="B194" s="4">
        <v>329</v>
      </c>
      <c r="C194" s="5" t="s">
        <v>13</v>
      </c>
      <c r="D194" s="31">
        <v>332</v>
      </c>
      <c r="E194" s="156">
        <f>F194-D194</f>
        <v>-148.94</v>
      </c>
      <c r="F194" s="31">
        <v>183.06</v>
      </c>
      <c r="G194" s="18">
        <v>332</v>
      </c>
      <c r="H194" s="22">
        <v>332</v>
      </c>
    </row>
    <row r="195" spans="1:8" s="126" customFormat="1" ht="15">
      <c r="A195" s="136"/>
      <c r="B195" s="177">
        <v>4</v>
      </c>
      <c r="C195" s="97" t="s">
        <v>38</v>
      </c>
      <c r="D195" s="30">
        <f>D196</f>
        <v>265</v>
      </c>
      <c r="E195" s="30">
        <f>E196</f>
        <v>0</v>
      </c>
      <c r="F195" s="30">
        <f>F196</f>
        <v>265</v>
      </c>
      <c r="G195" s="30">
        <f>G196</f>
        <v>0</v>
      </c>
      <c r="H195" s="30">
        <f>H196</f>
        <v>0</v>
      </c>
    </row>
    <row r="196" spans="1:8" s="126" customFormat="1" ht="15">
      <c r="A196" s="136"/>
      <c r="B196" s="177">
        <v>42</v>
      </c>
      <c r="C196" s="97" t="s">
        <v>63</v>
      </c>
      <c r="D196" s="30">
        <f>D197</f>
        <v>265</v>
      </c>
      <c r="E196" s="151">
        <f t="shared" si="16"/>
        <v>0</v>
      </c>
      <c r="F196" s="30">
        <f>F197</f>
        <v>265</v>
      </c>
      <c r="G196" s="30">
        <f>G197</f>
        <v>0</v>
      </c>
      <c r="H196" s="30">
        <f>H197</f>
        <v>0</v>
      </c>
    </row>
    <row r="197" spans="1:8" ht="15">
      <c r="A197" s="13"/>
      <c r="B197" s="4">
        <v>422</v>
      </c>
      <c r="C197" s="5" t="s">
        <v>84</v>
      </c>
      <c r="D197" s="31">
        <v>265</v>
      </c>
      <c r="E197" s="156">
        <f>F197-D197</f>
        <v>0</v>
      </c>
      <c r="F197" s="31">
        <v>265</v>
      </c>
      <c r="G197" s="18">
        <v>0</v>
      </c>
      <c r="H197" s="22">
        <v>0</v>
      </c>
    </row>
    <row r="198" spans="1:8" s="126" customFormat="1" ht="15">
      <c r="A198" s="65" t="s">
        <v>111</v>
      </c>
      <c r="B198" s="66" t="s">
        <v>119</v>
      </c>
      <c r="C198" s="67"/>
      <c r="D198" s="69">
        <f>D200</f>
        <v>128</v>
      </c>
      <c r="E198" s="69">
        <f>E200</f>
        <v>0</v>
      </c>
      <c r="F198" s="69">
        <f>F200</f>
        <v>128</v>
      </c>
      <c r="G198" s="69">
        <f>G200</f>
        <v>128</v>
      </c>
      <c r="H198" s="69">
        <f>H200</f>
        <v>128</v>
      </c>
    </row>
    <row r="199" spans="1:8" ht="15">
      <c r="A199" s="48"/>
      <c r="B199" s="49" t="s">
        <v>120</v>
      </c>
      <c r="C199" s="50"/>
      <c r="D199" s="58"/>
      <c r="E199" s="157"/>
      <c r="F199" s="58"/>
      <c r="G199" s="52"/>
      <c r="H199" s="53"/>
    </row>
    <row r="200" spans="1:8" s="126" customFormat="1" ht="15">
      <c r="A200" s="136"/>
      <c r="B200" s="177">
        <v>3</v>
      </c>
      <c r="C200" s="97" t="s">
        <v>6</v>
      </c>
      <c r="D200" s="30">
        <f aca="true" t="shared" si="17" ref="D200:H201">D201</f>
        <v>128</v>
      </c>
      <c r="E200" s="30">
        <f t="shared" si="17"/>
        <v>0</v>
      </c>
      <c r="F200" s="30">
        <f t="shared" si="17"/>
        <v>128</v>
      </c>
      <c r="G200" s="30">
        <f t="shared" si="17"/>
        <v>128</v>
      </c>
      <c r="H200" s="30">
        <f t="shared" si="17"/>
        <v>128</v>
      </c>
    </row>
    <row r="201" spans="1:8" s="126" customFormat="1" ht="15">
      <c r="A201" s="136"/>
      <c r="B201" s="177">
        <v>32</v>
      </c>
      <c r="C201" s="97" t="s">
        <v>10</v>
      </c>
      <c r="D201" s="30">
        <f t="shared" si="17"/>
        <v>128</v>
      </c>
      <c r="E201" s="30">
        <f t="shared" si="17"/>
        <v>0</v>
      </c>
      <c r="F201" s="30">
        <f t="shared" si="17"/>
        <v>128</v>
      </c>
      <c r="G201" s="30">
        <f t="shared" si="17"/>
        <v>128</v>
      </c>
      <c r="H201" s="30">
        <f t="shared" si="17"/>
        <v>128</v>
      </c>
    </row>
    <row r="202" spans="1:8" ht="15">
      <c r="A202" s="13"/>
      <c r="B202" s="4">
        <v>322</v>
      </c>
      <c r="C202" s="5" t="s">
        <v>80</v>
      </c>
      <c r="D202" s="31">
        <v>128</v>
      </c>
      <c r="E202" s="156">
        <f>F202-D202</f>
        <v>0</v>
      </c>
      <c r="F202" s="31">
        <v>128</v>
      </c>
      <c r="G202" s="31">
        <v>128</v>
      </c>
      <c r="H202" s="31">
        <v>128</v>
      </c>
    </row>
    <row r="203" spans="1:8" ht="15">
      <c r="A203" s="65" t="s">
        <v>59</v>
      </c>
      <c r="B203" s="66" t="s">
        <v>70</v>
      </c>
      <c r="C203" s="67" t="s">
        <v>69</v>
      </c>
      <c r="D203" s="69">
        <f>D205</f>
        <v>664</v>
      </c>
      <c r="E203" s="69">
        <f>E205</f>
        <v>0</v>
      </c>
      <c r="F203" s="69">
        <f>F205</f>
        <v>664</v>
      </c>
      <c r="G203" s="69">
        <f>G205</f>
        <v>664</v>
      </c>
      <c r="H203" s="69">
        <f>H205</f>
        <v>664</v>
      </c>
    </row>
    <row r="204" spans="1:8" ht="15">
      <c r="A204" s="48"/>
      <c r="B204" s="49" t="s">
        <v>71</v>
      </c>
      <c r="C204" s="56"/>
      <c r="D204" s="58"/>
      <c r="E204" s="157"/>
      <c r="F204" s="58"/>
      <c r="G204" s="52"/>
      <c r="H204" s="53"/>
    </row>
    <row r="205" spans="1:8" s="126" customFormat="1" ht="15">
      <c r="A205" s="136"/>
      <c r="B205" s="177">
        <v>3</v>
      </c>
      <c r="C205" s="97" t="s">
        <v>6</v>
      </c>
      <c r="D205" s="30">
        <f aca="true" t="shared" si="18" ref="D205:H206">D206</f>
        <v>664</v>
      </c>
      <c r="E205" s="30">
        <f t="shared" si="18"/>
        <v>0</v>
      </c>
      <c r="F205" s="30">
        <f t="shared" si="18"/>
        <v>664</v>
      </c>
      <c r="G205" s="30">
        <f t="shared" si="18"/>
        <v>664</v>
      </c>
      <c r="H205" s="30">
        <f t="shared" si="18"/>
        <v>664</v>
      </c>
    </row>
    <row r="206" spans="1:8" s="126" customFormat="1" ht="15">
      <c r="A206" s="136"/>
      <c r="B206" s="177">
        <v>32</v>
      </c>
      <c r="C206" s="97" t="s">
        <v>10</v>
      </c>
      <c r="D206" s="30">
        <f t="shared" si="18"/>
        <v>664</v>
      </c>
      <c r="E206" s="30">
        <f t="shared" si="18"/>
        <v>0</v>
      </c>
      <c r="F206" s="30">
        <f t="shared" si="18"/>
        <v>664</v>
      </c>
      <c r="G206" s="30">
        <f t="shared" si="18"/>
        <v>664</v>
      </c>
      <c r="H206" s="30">
        <f t="shared" si="18"/>
        <v>664</v>
      </c>
    </row>
    <row r="207" spans="1:8" ht="15">
      <c r="A207" s="13"/>
      <c r="B207" s="4">
        <v>322</v>
      </c>
      <c r="C207" s="5" t="s">
        <v>16</v>
      </c>
      <c r="D207" s="31">
        <v>664</v>
      </c>
      <c r="E207" s="156">
        <f>F207-D207</f>
        <v>0</v>
      </c>
      <c r="F207" s="31">
        <v>664</v>
      </c>
      <c r="G207" s="31">
        <v>664</v>
      </c>
      <c r="H207" s="31">
        <v>664</v>
      </c>
    </row>
    <row r="208" spans="1:8" ht="15">
      <c r="A208" s="76">
        <v>2302</v>
      </c>
      <c r="B208" s="55" t="s">
        <v>95</v>
      </c>
      <c r="C208" s="74"/>
      <c r="D208" s="77">
        <f>SUM(D209,D217,D222,D233,D238,D243,D248)</f>
        <v>13734</v>
      </c>
      <c r="E208" s="77">
        <f>SUM(E209,E217,E222,E233,E238)</f>
        <v>35</v>
      </c>
      <c r="F208" s="77">
        <f>SUM(F209,F217,F222,F233,F238)</f>
        <v>13769</v>
      </c>
      <c r="G208" s="77">
        <f>SUM(G209,G217,G222,G233,G238)</f>
        <v>0</v>
      </c>
      <c r="H208" s="77">
        <f>SUM(H209,H217,H222,H233,H238)</f>
        <v>0</v>
      </c>
    </row>
    <row r="209" spans="1:8" ht="15">
      <c r="A209" s="65" t="s">
        <v>231</v>
      </c>
      <c r="B209" s="66" t="s">
        <v>232</v>
      </c>
      <c r="C209" s="67"/>
      <c r="D209" s="69">
        <f>D211</f>
        <v>2124</v>
      </c>
      <c r="E209" s="69">
        <f>E211</f>
        <v>0</v>
      </c>
      <c r="F209" s="69">
        <f>F211</f>
        <v>2124</v>
      </c>
      <c r="G209" s="69">
        <f>G211</f>
        <v>0</v>
      </c>
      <c r="H209" s="69">
        <f>H211</f>
        <v>0</v>
      </c>
    </row>
    <row r="210" spans="1:11" s="171" customFormat="1" ht="15">
      <c r="A210" s="117"/>
      <c r="B210" s="49" t="s">
        <v>55</v>
      </c>
      <c r="C210" s="50"/>
      <c r="D210" s="59"/>
      <c r="E210" s="155"/>
      <c r="F210" s="59"/>
      <c r="G210" s="59"/>
      <c r="H210" s="118"/>
      <c r="I210" s="202"/>
      <c r="J210" s="202"/>
      <c r="K210" s="202"/>
    </row>
    <row r="211" spans="1:8" s="190" customFormat="1" ht="15">
      <c r="A211" s="91"/>
      <c r="B211" s="92">
        <v>3</v>
      </c>
      <c r="C211" s="188" t="s">
        <v>6</v>
      </c>
      <c r="D211" s="172">
        <f>SUM(D212,D215)</f>
        <v>2124</v>
      </c>
      <c r="E211" s="172">
        <f>SUM(E212,E215)</f>
        <v>0</v>
      </c>
      <c r="F211" s="172">
        <f>SUM(F212,F215)</f>
        <v>2124</v>
      </c>
      <c r="G211" s="172">
        <f>SUM(G212,G215)</f>
        <v>0</v>
      </c>
      <c r="H211" s="172">
        <f>SUM(H212,H215)</f>
        <v>0</v>
      </c>
    </row>
    <row r="212" spans="1:8" s="190" customFormat="1" ht="15">
      <c r="A212" s="91"/>
      <c r="B212" s="92">
        <v>31</v>
      </c>
      <c r="C212" s="188" t="s">
        <v>7</v>
      </c>
      <c r="D212" s="172">
        <f>SUM(D213,D214)</f>
        <v>2124</v>
      </c>
      <c r="E212" s="172">
        <f>SUM(E213,E214)</f>
        <v>0</v>
      </c>
      <c r="F212" s="172">
        <f>SUM(F213,F214)</f>
        <v>2124</v>
      </c>
      <c r="G212" s="172">
        <f>SUM(G213,G214)</f>
        <v>0</v>
      </c>
      <c r="H212" s="172">
        <f>SUM(H213,H214)</f>
        <v>0</v>
      </c>
    </row>
    <row r="213" spans="1:8" s="127" customFormat="1" ht="15">
      <c r="A213" s="91"/>
      <c r="B213" s="175">
        <v>311</v>
      </c>
      <c r="C213" s="174" t="s">
        <v>8</v>
      </c>
      <c r="D213" s="93">
        <v>1832</v>
      </c>
      <c r="E213" s="159">
        <f>F213-D213</f>
        <v>0</v>
      </c>
      <c r="F213" s="93">
        <v>1832</v>
      </c>
      <c r="G213" s="93">
        <v>0</v>
      </c>
      <c r="H213" s="94">
        <v>0</v>
      </c>
    </row>
    <row r="214" spans="1:8" s="127" customFormat="1" ht="15">
      <c r="A214" s="91"/>
      <c r="B214" s="175">
        <v>313</v>
      </c>
      <c r="C214" s="174" t="s">
        <v>9</v>
      </c>
      <c r="D214" s="93">
        <v>292</v>
      </c>
      <c r="E214" s="159">
        <f>F214-D214</f>
        <v>0</v>
      </c>
      <c r="F214" s="93">
        <v>292</v>
      </c>
      <c r="G214" s="93">
        <v>0</v>
      </c>
      <c r="H214" s="94">
        <v>0</v>
      </c>
    </row>
    <row r="215" spans="1:8" s="190" customFormat="1" ht="15">
      <c r="A215" s="91"/>
      <c r="B215" s="92">
        <v>32</v>
      </c>
      <c r="C215" s="188" t="s">
        <v>10</v>
      </c>
      <c r="D215" s="172">
        <f>D216</f>
        <v>0</v>
      </c>
      <c r="E215" s="172">
        <f>E216</f>
        <v>0</v>
      </c>
      <c r="F215" s="172">
        <f>F216</f>
        <v>0</v>
      </c>
      <c r="G215" s="172">
        <f>G216</f>
        <v>0</v>
      </c>
      <c r="H215" s="172">
        <f>H216</f>
        <v>0</v>
      </c>
    </row>
    <row r="216" spans="1:8" s="127" customFormat="1" ht="15">
      <c r="A216" s="91"/>
      <c r="B216" s="175">
        <v>321</v>
      </c>
      <c r="C216" s="174" t="s">
        <v>11</v>
      </c>
      <c r="D216" s="93">
        <v>0</v>
      </c>
      <c r="E216" s="159">
        <f>F216-D216</f>
        <v>0</v>
      </c>
      <c r="F216" s="93">
        <v>0</v>
      </c>
      <c r="G216" s="93">
        <v>0</v>
      </c>
      <c r="H216" s="94">
        <v>0</v>
      </c>
    </row>
    <row r="217" spans="1:8" ht="15">
      <c r="A217" s="65" t="s">
        <v>97</v>
      </c>
      <c r="B217" s="66" t="s">
        <v>230</v>
      </c>
      <c r="C217" s="67"/>
      <c r="D217" s="69">
        <f>D219</f>
        <v>0</v>
      </c>
      <c r="E217" s="69">
        <f>E219</f>
        <v>35</v>
      </c>
      <c r="F217" s="69">
        <f>F219</f>
        <v>35</v>
      </c>
      <c r="G217" s="69">
        <f>G219</f>
        <v>0</v>
      </c>
      <c r="H217" s="69">
        <f>H219</f>
        <v>0</v>
      </c>
    </row>
    <row r="218" spans="1:8" ht="15">
      <c r="A218" s="48"/>
      <c r="B218" s="49" t="s">
        <v>71</v>
      </c>
      <c r="C218" s="56"/>
      <c r="D218" s="58"/>
      <c r="E218" s="157"/>
      <c r="F218" s="58"/>
      <c r="G218" s="52"/>
      <c r="H218" s="53"/>
    </row>
    <row r="219" spans="1:8" s="126" customFormat="1" ht="13.5" customHeight="1">
      <c r="A219" s="136"/>
      <c r="B219" s="177">
        <v>3</v>
      </c>
      <c r="C219" s="97" t="s">
        <v>6</v>
      </c>
      <c r="D219" s="30">
        <f aca="true" t="shared" si="19" ref="D219:H220">D220</f>
        <v>0</v>
      </c>
      <c r="E219" s="30">
        <f t="shared" si="19"/>
        <v>35</v>
      </c>
      <c r="F219" s="30">
        <f t="shared" si="19"/>
        <v>35</v>
      </c>
      <c r="G219" s="30">
        <f t="shared" si="19"/>
        <v>0</v>
      </c>
      <c r="H219" s="30">
        <f t="shared" si="19"/>
        <v>0</v>
      </c>
    </row>
    <row r="220" spans="1:8" s="126" customFormat="1" ht="15">
      <c r="A220" s="136"/>
      <c r="B220" s="177">
        <v>32</v>
      </c>
      <c r="C220" s="97" t="s">
        <v>10</v>
      </c>
      <c r="D220" s="30">
        <f t="shared" si="19"/>
        <v>0</v>
      </c>
      <c r="E220" s="30">
        <f t="shared" si="19"/>
        <v>35</v>
      </c>
      <c r="F220" s="30">
        <f t="shared" si="19"/>
        <v>35</v>
      </c>
      <c r="G220" s="30">
        <f t="shared" si="19"/>
        <v>0</v>
      </c>
      <c r="H220" s="30">
        <f t="shared" si="19"/>
        <v>0</v>
      </c>
    </row>
    <row r="221" spans="1:8" ht="15">
      <c r="A221" s="13"/>
      <c r="B221" s="4">
        <v>322</v>
      </c>
      <c r="C221" s="5" t="s">
        <v>80</v>
      </c>
      <c r="D221" s="31">
        <v>0</v>
      </c>
      <c r="E221" s="156">
        <f>F221-D221</f>
        <v>35</v>
      </c>
      <c r="F221" s="31">
        <v>35</v>
      </c>
      <c r="G221" s="18">
        <v>0</v>
      </c>
      <c r="H221" s="22">
        <v>0</v>
      </c>
    </row>
    <row r="222" spans="1:8" ht="15">
      <c r="A222" s="65" t="s">
        <v>100</v>
      </c>
      <c r="B222" s="66" t="s">
        <v>82</v>
      </c>
      <c r="C222" s="67"/>
      <c r="D222" s="69">
        <v>0</v>
      </c>
      <c r="E222" s="150">
        <f aca="true" t="shared" si="20" ref="E222:E237">F222-D222</f>
        <v>0</v>
      </c>
      <c r="F222" s="69">
        <v>0</v>
      </c>
      <c r="G222" s="72">
        <v>0</v>
      </c>
      <c r="H222" s="73">
        <v>0</v>
      </c>
    </row>
    <row r="223" spans="1:8" ht="15">
      <c r="A223" s="48"/>
      <c r="B223" s="49" t="s">
        <v>81</v>
      </c>
      <c r="C223" s="56"/>
      <c r="D223" s="58"/>
      <c r="E223" s="157"/>
      <c r="F223" s="58"/>
      <c r="G223" s="52"/>
      <c r="H223" s="53"/>
    </row>
    <row r="224" spans="1:8" s="126" customFormat="1" ht="15">
      <c r="A224" s="136"/>
      <c r="B224" s="177">
        <v>3</v>
      </c>
      <c r="C224" s="97" t="s">
        <v>6</v>
      </c>
      <c r="D224" s="30">
        <v>0</v>
      </c>
      <c r="E224" s="151">
        <f t="shared" si="20"/>
        <v>0</v>
      </c>
      <c r="F224" s="30">
        <f>SUM(F225)</f>
        <v>0</v>
      </c>
      <c r="G224" s="30">
        <v>0</v>
      </c>
      <c r="H224" s="137">
        <v>0</v>
      </c>
    </row>
    <row r="225" spans="1:8" s="126" customFormat="1" ht="15">
      <c r="A225" s="136"/>
      <c r="B225" s="177">
        <v>32</v>
      </c>
      <c r="C225" s="97" t="s">
        <v>10</v>
      </c>
      <c r="D225" s="30">
        <v>0</v>
      </c>
      <c r="E225" s="151">
        <f t="shared" si="20"/>
        <v>0</v>
      </c>
      <c r="F225" s="30">
        <f>SUM(F226:F227)</f>
        <v>0</v>
      </c>
      <c r="G225" s="30">
        <v>0</v>
      </c>
      <c r="H225" s="137">
        <v>0</v>
      </c>
    </row>
    <row r="226" spans="1:8" ht="15">
      <c r="A226" s="13"/>
      <c r="B226" s="4">
        <v>322</v>
      </c>
      <c r="C226" s="5" t="s">
        <v>80</v>
      </c>
      <c r="D226" s="31">
        <v>0</v>
      </c>
      <c r="E226" s="156">
        <f t="shared" si="20"/>
        <v>0</v>
      </c>
      <c r="F226" s="31">
        <v>0</v>
      </c>
      <c r="G226" s="18">
        <v>0</v>
      </c>
      <c r="H226" s="22">
        <v>0</v>
      </c>
    </row>
    <row r="227" spans="1:8" ht="15">
      <c r="A227" s="13"/>
      <c r="B227" s="4">
        <v>329</v>
      </c>
      <c r="C227" s="5" t="s">
        <v>93</v>
      </c>
      <c r="D227" s="31">
        <v>0</v>
      </c>
      <c r="E227" s="156">
        <f t="shared" si="20"/>
        <v>0</v>
      </c>
      <c r="F227" s="31">
        <v>0</v>
      </c>
      <c r="G227" s="18">
        <v>0</v>
      </c>
      <c r="H227" s="22">
        <v>0</v>
      </c>
    </row>
    <row r="228" spans="1:8" s="126" customFormat="1" ht="15">
      <c r="A228" s="136"/>
      <c r="B228" s="177">
        <v>4</v>
      </c>
      <c r="C228" s="97" t="s">
        <v>38</v>
      </c>
      <c r="D228" s="30">
        <v>0</v>
      </c>
      <c r="E228" s="151">
        <f t="shared" si="20"/>
        <v>0</v>
      </c>
      <c r="F228" s="30">
        <f>SUM(F229+F231)</f>
        <v>0</v>
      </c>
      <c r="G228" s="30">
        <v>0</v>
      </c>
      <c r="H228" s="137">
        <v>0</v>
      </c>
    </row>
    <row r="229" spans="1:8" s="126" customFormat="1" ht="15">
      <c r="A229" s="136"/>
      <c r="B229" s="177">
        <v>41</v>
      </c>
      <c r="C229" s="97" t="s">
        <v>122</v>
      </c>
      <c r="D229" s="30">
        <v>0</v>
      </c>
      <c r="E229" s="151">
        <f t="shared" si="20"/>
        <v>0</v>
      </c>
      <c r="F229" s="30">
        <f>SUM(F230)</f>
        <v>0</v>
      </c>
      <c r="G229" s="30">
        <v>0</v>
      </c>
      <c r="H229" s="137">
        <v>0</v>
      </c>
    </row>
    <row r="230" spans="1:8" ht="15">
      <c r="A230" s="13"/>
      <c r="B230" s="4">
        <v>412</v>
      </c>
      <c r="C230" s="5" t="s">
        <v>121</v>
      </c>
      <c r="D230" s="30">
        <v>0</v>
      </c>
      <c r="E230" s="151">
        <f t="shared" si="20"/>
        <v>0</v>
      </c>
      <c r="F230" s="30">
        <v>0</v>
      </c>
      <c r="G230" s="18">
        <v>0</v>
      </c>
      <c r="H230" s="22">
        <v>0</v>
      </c>
    </row>
    <row r="231" spans="1:8" s="126" customFormat="1" ht="15">
      <c r="A231" s="136"/>
      <c r="B231" s="177">
        <v>42</v>
      </c>
      <c r="C231" s="97" t="s">
        <v>63</v>
      </c>
      <c r="D231" s="30">
        <v>0</v>
      </c>
      <c r="E231" s="151">
        <f t="shared" si="20"/>
        <v>0</v>
      </c>
      <c r="F231" s="30">
        <f>SUM(F232)</f>
        <v>0</v>
      </c>
      <c r="G231" s="30">
        <v>0</v>
      </c>
      <c r="H231" s="137">
        <v>0</v>
      </c>
    </row>
    <row r="232" spans="1:8" ht="15">
      <c r="A232" s="13"/>
      <c r="B232" s="4">
        <v>422</v>
      </c>
      <c r="C232" s="5" t="s">
        <v>84</v>
      </c>
      <c r="D232" s="31">
        <v>0</v>
      </c>
      <c r="E232" s="156">
        <f t="shared" si="20"/>
        <v>0</v>
      </c>
      <c r="F232" s="31">
        <v>0</v>
      </c>
      <c r="G232" s="18">
        <v>0</v>
      </c>
      <c r="H232" s="22">
        <v>0</v>
      </c>
    </row>
    <row r="233" spans="1:8" ht="15">
      <c r="A233" s="65" t="s">
        <v>123</v>
      </c>
      <c r="B233" s="66" t="s">
        <v>124</v>
      </c>
      <c r="C233" s="89"/>
      <c r="D233" s="71">
        <v>0</v>
      </c>
      <c r="E233" s="158">
        <f t="shared" si="20"/>
        <v>0</v>
      </c>
      <c r="F233" s="71">
        <f>SUM(F235)</f>
        <v>0</v>
      </c>
      <c r="G233" s="71">
        <v>0</v>
      </c>
      <c r="H233" s="90">
        <v>0</v>
      </c>
    </row>
    <row r="234" spans="1:8" ht="15">
      <c r="A234" s="48"/>
      <c r="B234" s="49" t="s">
        <v>55</v>
      </c>
      <c r="C234" s="56"/>
      <c r="D234" s="58"/>
      <c r="E234" s="157"/>
      <c r="F234" s="58"/>
      <c r="G234" s="52"/>
      <c r="H234" s="53"/>
    </row>
    <row r="235" spans="1:8" s="126" customFormat="1" ht="15">
      <c r="A235" s="91"/>
      <c r="B235" s="92">
        <v>3</v>
      </c>
      <c r="C235" s="188" t="s">
        <v>6</v>
      </c>
      <c r="D235" s="172">
        <v>0</v>
      </c>
      <c r="E235" s="189">
        <f t="shared" si="20"/>
        <v>0</v>
      </c>
      <c r="F235" s="172">
        <v>0</v>
      </c>
      <c r="G235" s="172">
        <v>0</v>
      </c>
      <c r="H235" s="173">
        <v>0</v>
      </c>
    </row>
    <row r="236" spans="1:8" s="126" customFormat="1" ht="15">
      <c r="A236" s="136"/>
      <c r="B236" s="177">
        <v>32</v>
      </c>
      <c r="C236" s="97" t="s">
        <v>10</v>
      </c>
      <c r="D236" s="30">
        <v>0</v>
      </c>
      <c r="E236" s="151">
        <f t="shared" si="20"/>
        <v>0</v>
      </c>
      <c r="F236" s="30">
        <f>SUM(F237)</f>
        <v>0</v>
      </c>
      <c r="G236" s="30">
        <v>0</v>
      </c>
      <c r="H236" s="137">
        <v>0</v>
      </c>
    </row>
    <row r="237" spans="1:8" ht="15">
      <c r="A237" s="13"/>
      <c r="B237" s="4">
        <v>322</v>
      </c>
      <c r="C237" s="5" t="s">
        <v>80</v>
      </c>
      <c r="D237" s="31">
        <v>0</v>
      </c>
      <c r="E237" s="156">
        <f t="shared" si="20"/>
        <v>0</v>
      </c>
      <c r="F237" s="31">
        <v>0</v>
      </c>
      <c r="G237" s="18">
        <v>0</v>
      </c>
      <c r="H237" s="22">
        <v>0</v>
      </c>
    </row>
    <row r="238" spans="1:8" ht="15">
      <c r="A238" s="65" t="s">
        <v>204</v>
      </c>
      <c r="B238" s="66" t="s">
        <v>205</v>
      </c>
      <c r="C238" s="67"/>
      <c r="D238" s="69">
        <f>D240</f>
        <v>11610</v>
      </c>
      <c r="E238" s="69">
        <f>E240</f>
        <v>0</v>
      </c>
      <c r="F238" s="69">
        <f>F240</f>
        <v>11610</v>
      </c>
      <c r="G238" s="69">
        <f>G240</f>
        <v>0</v>
      </c>
      <c r="H238" s="69">
        <f>H240</f>
        <v>0</v>
      </c>
    </row>
    <row r="239" spans="1:8" ht="15">
      <c r="A239" s="48"/>
      <c r="B239" s="49" t="s">
        <v>206</v>
      </c>
      <c r="C239" s="50"/>
      <c r="D239" s="58"/>
      <c r="E239" s="157"/>
      <c r="F239" s="58"/>
      <c r="G239" s="52"/>
      <c r="H239" s="53"/>
    </row>
    <row r="240" spans="1:8" s="126" customFormat="1" ht="15">
      <c r="A240" s="136"/>
      <c r="B240" s="177">
        <v>4</v>
      </c>
      <c r="C240" s="97" t="s">
        <v>38</v>
      </c>
      <c r="D240" s="30">
        <f aca="true" t="shared" si="21" ref="D240:H241">D241</f>
        <v>11610</v>
      </c>
      <c r="E240" s="30">
        <f t="shared" si="21"/>
        <v>0</v>
      </c>
      <c r="F240" s="30">
        <f t="shared" si="21"/>
        <v>11610</v>
      </c>
      <c r="G240" s="30">
        <f t="shared" si="21"/>
        <v>0</v>
      </c>
      <c r="H240" s="30">
        <f t="shared" si="21"/>
        <v>0</v>
      </c>
    </row>
    <row r="241" spans="1:8" s="126" customFormat="1" ht="15">
      <c r="A241" s="136"/>
      <c r="B241" s="177">
        <v>42</v>
      </c>
      <c r="C241" s="97" t="s">
        <v>39</v>
      </c>
      <c r="D241" s="30">
        <f t="shared" si="21"/>
        <v>11610</v>
      </c>
      <c r="E241" s="30">
        <f t="shared" si="21"/>
        <v>0</v>
      </c>
      <c r="F241" s="30">
        <f t="shared" si="21"/>
        <v>11610</v>
      </c>
      <c r="G241" s="30">
        <f t="shared" si="21"/>
        <v>0</v>
      </c>
      <c r="H241" s="30">
        <f t="shared" si="21"/>
        <v>0</v>
      </c>
    </row>
    <row r="242" spans="1:8" ht="15">
      <c r="A242" s="13"/>
      <c r="B242" s="4">
        <v>422</v>
      </c>
      <c r="C242" s="5" t="s">
        <v>199</v>
      </c>
      <c r="D242" s="31">
        <v>11610</v>
      </c>
      <c r="E242" s="156">
        <f>F242-D242</f>
        <v>0</v>
      </c>
      <c r="F242" s="31">
        <v>11610</v>
      </c>
      <c r="G242" s="18">
        <v>0</v>
      </c>
      <c r="H242" s="22">
        <v>0</v>
      </c>
    </row>
    <row r="243" spans="1:11" s="186" customFormat="1" ht="15">
      <c r="A243" s="65" t="s">
        <v>248</v>
      </c>
      <c r="B243" s="66" t="s">
        <v>249</v>
      </c>
      <c r="C243" s="67"/>
      <c r="D243" s="69">
        <f>D245</f>
        <v>0</v>
      </c>
      <c r="E243" s="69">
        <f>E245</f>
        <v>13000</v>
      </c>
      <c r="F243" s="69">
        <f>F245</f>
        <v>13000</v>
      </c>
      <c r="G243" s="69">
        <f>G245</f>
        <v>0</v>
      </c>
      <c r="H243" s="69">
        <f>H245</f>
        <v>0</v>
      </c>
      <c r="I243" s="201"/>
      <c r="J243" s="201"/>
      <c r="K243" s="201"/>
    </row>
    <row r="244" spans="1:11" s="187" customFormat="1" ht="15">
      <c r="A244" s="117"/>
      <c r="B244" s="49" t="s">
        <v>81</v>
      </c>
      <c r="C244" s="50"/>
      <c r="D244" s="59"/>
      <c r="E244" s="155"/>
      <c r="F244" s="59"/>
      <c r="G244" s="59"/>
      <c r="H244" s="118"/>
      <c r="I244" s="201"/>
      <c r="J244" s="201"/>
      <c r="K244" s="201"/>
    </row>
    <row r="245" spans="1:11" s="126" customFormat="1" ht="15">
      <c r="A245" s="136"/>
      <c r="B245" s="177">
        <v>3</v>
      </c>
      <c r="C245" s="97" t="s">
        <v>6</v>
      </c>
      <c r="D245" s="30">
        <f>D246</f>
        <v>0</v>
      </c>
      <c r="E245" s="30">
        <f aca="true" t="shared" si="22" ref="E245:H246">E246</f>
        <v>13000</v>
      </c>
      <c r="F245" s="30">
        <f t="shared" si="22"/>
        <v>13000</v>
      </c>
      <c r="G245" s="30">
        <f t="shared" si="22"/>
        <v>0</v>
      </c>
      <c r="H245" s="30">
        <f t="shared" si="22"/>
        <v>0</v>
      </c>
      <c r="I245" s="201"/>
      <c r="J245" s="201"/>
      <c r="K245" s="201"/>
    </row>
    <row r="246" spans="1:11" s="126" customFormat="1" ht="15">
      <c r="A246" s="136"/>
      <c r="B246" s="177">
        <v>32</v>
      </c>
      <c r="C246" s="97" t="s">
        <v>10</v>
      </c>
      <c r="D246" s="30">
        <f>D247</f>
        <v>0</v>
      </c>
      <c r="E246" s="30">
        <f t="shared" si="22"/>
        <v>13000</v>
      </c>
      <c r="F246" s="30">
        <f t="shared" si="22"/>
        <v>13000</v>
      </c>
      <c r="G246" s="30">
        <f t="shared" si="22"/>
        <v>0</v>
      </c>
      <c r="H246" s="30">
        <f t="shared" si="22"/>
        <v>0</v>
      </c>
      <c r="I246" s="201"/>
      <c r="J246" s="201"/>
      <c r="K246" s="201"/>
    </row>
    <row r="247" spans="1:11" ht="15">
      <c r="A247" s="13"/>
      <c r="B247" s="4">
        <v>322</v>
      </c>
      <c r="C247" s="5" t="s">
        <v>252</v>
      </c>
      <c r="D247" s="31">
        <v>0</v>
      </c>
      <c r="E247" s="156">
        <f>F247-D247</f>
        <v>13000</v>
      </c>
      <c r="F247" s="31">
        <v>13000</v>
      </c>
      <c r="G247" s="18">
        <v>0</v>
      </c>
      <c r="H247" s="22">
        <v>0</v>
      </c>
      <c r="I247" s="202"/>
      <c r="J247" s="202"/>
      <c r="K247" s="202"/>
    </row>
    <row r="248" spans="1:11" s="186" customFormat="1" ht="15">
      <c r="A248" s="65" t="s">
        <v>250</v>
      </c>
      <c r="B248" s="66" t="s">
        <v>251</v>
      </c>
      <c r="C248" s="67"/>
      <c r="D248" s="69">
        <f>D250</f>
        <v>0</v>
      </c>
      <c r="E248" s="69">
        <f>E250</f>
        <v>214.08</v>
      </c>
      <c r="F248" s="69">
        <f>F250</f>
        <v>214.08</v>
      </c>
      <c r="G248" s="69">
        <f>G250</f>
        <v>0</v>
      </c>
      <c r="H248" s="69">
        <f>H250</f>
        <v>0</v>
      </c>
      <c r="I248" s="201"/>
      <c r="J248" s="201"/>
      <c r="K248" s="201"/>
    </row>
    <row r="249" spans="1:11" s="187" customFormat="1" ht="15">
      <c r="A249" s="117"/>
      <c r="B249" s="49" t="s">
        <v>265</v>
      </c>
      <c r="C249" s="50"/>
      <c r="D249" s="59"/>
      <c r="E249" s="155"/>
      <c r="F249" s="59"/>
      <c r="G249" s="59"/>
      <c r="H249" s="118"/>
      <c r="I249" s="201"/>
      <c r="J249" s="201"/>
      <c r="K249" s="201"/>
    </row>
    <row r="250" spans="1:8" s="126" customFormat="1" ht="15">
      <c r="A250" s="136"/>
      <c r="B250" s="177">
        <v>3</v>
      </c>
      <c r="C250" s="97" t="s">
        <v>6</v>
      </c>
      <c r="D250" s="30">
        <f>D251</f>
        <v>0</v>
      </c>
      <c r="E250" s="30">
        <f aca="true" t="shared" si="23" ref="E250:H251">E251</f>
        <v>214.08</v>
      </c>
      <c r="F250" s="30">
        <f t="shared" si="23"/>
        <v>214.08</v>
      </c>
      <c r="G250" s="30">
        <f t="shared" si="23"/>
        <v>0</v>
      </c>
      <c r="H250" s="30">
        <f t="shared" si="23"/>
        <v>0</v>
      </c>
    </row>
    <row r="251" spans="1:8" s="126" customFormat="1" ht="15">
      <c r="A251" s="136"/>
      <c r="B251" s="177">
        <v>38</v>
      </c>
      <c r="C251" s="97" t="s">
        <v>254</v>
      </c>
      <c r="D251" s="30">
        <f>D252</f>
        <v>0</v>
      </c>
      <c r="E251" s="30">
        <f t="shared" si="23"/>
        <v>214.08</v>
      </c>
      <c r="F251" s="30">
        <f t="shared" si="23"/>
        <v>214.08</v>
      </c>
      <c r="G251" s="30">
        <f t="shared" si="23"/>
        <v>0</v>
      </c>
      <c r="H251" s="30">
        <f t="shared" si="23"/>
        <v>0</v>
      </c>
    </row>
    <row r="252" spans="1:8" ht="15">
      <c r="A252" s="13"/>
      <c r="B252" s="4">
        <v>381</v>
      </c>
      <c r="C252" s="5" t="s">
        <v>253</v>
      </c>
      <c r="D252" s="31">
        <v>0</v>
      </c>
      <c r="E252" s="156">
        <f>F252-D252</f>
        <v>214.08</v>
      </c>
      <c r="F252" s="31">
        <v>214.08</v>
      </c>
      <c r="G252" s="18">
        <v>0</v>
      </c>
      <c r="H252" s="22">
        <v>0</v>
      </c>
    </row>
    <row r="253" spans="1:8" s="126" customFormat="1" ht="15">
      <c r="A253" s="76">
        <v>2401</v>
      </c>
      <c r="B253" s="55" t="s">
        <v>94</v>
      </c>
      <c r="C253" s="133"/>
      <c r="D253" s="134">
        <f>SUM(D254,D259)</f>
        <v>1061</v>
      </c>
      <c r="E253" s="134">
        <f>SUM(E254,E259)</f>
        <v>300.25</v>
      </c>
      <c r="F253" s="134">
        <f>SUM(F254,F259)</f>
        <v>1361.25</v>
      </c>
      <c r="G253" s="134">
        <f>SUM(G254,G259)</f>
        <v>1061</v>
      </c>
      <c r="H253" s="134">
        <f>SUM(H254,H259)</f>
        <v>1061</v>
      </c>
    </row>
    <row r="254" spans="1:8" s="126" customFormat="1" ht="15">
      <c r="A254" s="65" t="s">
        <v>125</v>
      </c>
      <c r="B254" s="66" t="s">
        <v>126</v>
      </c>
      <c r="C254" s="67"/>
      <c r="D254" s="69">
        <f>D256</f>
        <v>0</v>
      </c>
      <c r="E254" s="69">
        <f>E256</f>
        <v>861.25</v>
      </c>
      <c r="F254" s="69">
        <f>F256</f>
        <v>861.25</v>
      </c>
      <c r="G254" s="69">
        <f>G256</f>
        <v>0</v>
      </c>
      <c r="H254" s="69">
        <f>H256</f>
        <v>0</v>
      </c>
    </row>
    <row r="255" spans="1:8" ht="15">
      <c r="A255" s="48"/>
      <c r="B255" s="49" t="s">
        <v>68</v>
      </c>
      <c r="C255" s="56"/>
      <c r="D255" s="58"/>
      <c r="E255" s="157"/>
      <c r="F255" s="58"/>
      <c r="G255" s="52"/>
      <c r="H255" s="53"/>
    </row>
    <row r="256" spans="1:8" s="126" customFormat="1" ht="15">
      <c r="A256" s="136"/>
      <c r="B256" s="177">
        <v>3</v>
      </c>
      <c r="C256" s="97" t="s">
        <v>86</v>
      </c>
      <c r="D256" s="30">
        <f aca="true" t="shared" si="24" ref="D256:H257">D257</f>
        <v>0</v>
      </c>
      <c r="E256" s="30">
        <f t="shared" si="24"/>
        <v>861.25</v>
      </c>
      <c r="F256" s="30">
        <f t="shared" si="24"/>
        <v>861.25</v>
      </c>
      <c r="G256" s="30">
        <f t="shared" si="24"/>
        <v>0</v>
      </c>
      <c r="H256" s="30">
        <f t="shared" si="24"/>
        <v>0</v>
      </c>
    </row>
    <row r="257" spans="1:8" s="126" customFormat="1" ht="15">
      <c r="A257" s="136"/>
      <c r="B257" s="177">
        <v>32</v>
      </c>
      <c r="C257" s="97" t="s">
        <v>10</v>
      </c>
      <c r="D257" s="30">
        <f t="shared" si="24"/>
        <v>0</v>
      </c>
      <c r="E257" s="30">
        <f t="shared" si="24"/>
        <v>861.25</v>
      </c>
      <c r="F257" s="30">
        <f t="shared" si="24"/>
        <v>861.25</v>
      </c>
      <c r="G257" s="30">
        <f t="shared" si="24"/>
        <v>0</v>
      </c>
      <c r="H257" s="30">
        <f t="shared" si="24"/>
        <v>0</v>
      </c>
    </row>
    <row r="258" spans="1:8" ht="15">
      <c r="A258" s="13"/>
      <c r="B258" s="4">
        <v>323</v>
      </c>
      <c r="C258" s="5" t="s">
        <v>87</v>
      </c>
      <c r="D258" s="18">
        <v>0</v>
      </c>
      <c r="E258" s="149">
        <f>F258-D258</f>
        <v>861.25</v>
      </c>
      <c r="F258" s="18">
        <v>861.25</v>
      </c>
      <c r="G258" s="18">
        <v>0</v>
      </c>
      <c r="H258" s="22">
        <v>0</v>
      </c>
    </row>
    <row r="259" spans="1:8" s="126" customFormat="1" ht="15">
      <c r="A259" s="65" t="s">
        <v>101</v>
      </c>
      <c r="B259" s="66" t="s">
        <v>102</v>
      </c>
      <c r="C259" s="67"/>
      <c r="D259" s="69">
        <f>D261</f>
        <v>1061</v>
      </c>
      <c r="E259" s="150">
        <f>E261</f>
        <v>-561</v>
      </c>
      <c r="F259" s="69">
        <f>F261</f>
        <v>500</v>
      </c>
      <c r="G259" s="69">
        <f>G261</f>
        <v>1061</v>
      </c>
      <c r="H259" s="69">
        <f>H261</f>
        <v>1061</v>
      </c>
    </row>
    <row r="260" spans="1:8" ht="15">
      <c r="A260" s="48"/>
      <c r="B260" s="49" t="s">
        <v>47</v>
      </c>
      <c r="C260" s="56"/>
      <c r="D260" s="52"/>
      <c r="E260" s="152"/>
      <c r="F260" s="52"/>
      <c r="G260" s="52"/>
      <c r="H260" s="53"/>
    </row>
    <row r="261" spans="1:8" s="126" customFormat="1" ht="15">
      <c r="A261" s="136"/>
      <c r="B261" s="177">
        <v>3</v>
      </c>
      <c r="C261" s="97" t="s">
        <v>6</v>
      </c>
      <c r="D261" s="30">
        <f>D262</f>
        <v>1061</v>
      </c>
      <c r="E261" s="151">
        <f>E262</f>
        <v>-561</v>
      </c>
      <c r="F261" s="30">
        <f>F262</f>
        <v>500</v>
      </c>
      <c r="G261" s="30">
        <f>G262</f>
        <v>1061</v>
      </c>
      <c r="H261" s="30">
        <f>H262</f>
        <v>1061</v>
      </c>
    </row>
    <row r="262" spans="1:8" s="126" customFormat="1" ht="15">
      <c r="A262" s="136"/>
      <c r="B262" s="177">
        <v>32</v>
      </c>
      <c r="C262" s="97" t="s">
        <v>10</v>
      </c>
      <c r="D262" s="30">
        <f>SUM(D263:D265)</f>
        <v>1061</v>
      </c>
      <c r="E262" s="151">
        <f>SUM(E263:E265)</f>
        <v>-561</v>
      </c>
      <c r="F262" s="30">
        <f>SUM(F263:F265)</f>
        <v>500</v>
      </c>
      <c r="G262" s="30">
        <f>SUM(G263:G265)</f>
        <v>1061</v>
      </c>
      <c r="H262" s="30">
        <f>SUM(H263:H265)</f>
        <v>1061</v>
      </c>
    </row>
    <row r="263" spans="1:8" ht="15">
      <c r="A263" s="13"/>
      <c r="B263" s="4">
        <v>322</v>
      </c>
      <c r="C263" s="5" t="s">
        <v>80</v>
      </c>
      <c r="D263" s="31">
        <v>0</v>
      </c>
      <c r="E263" s="156">
        <f>F263-D263</f>
        <v>100</v>
      </c>
      <c r="F263" s="31">
        <v>100</v>
      </c>
      <c r="G263" s="18">
        <v>0</v>
      </c>
      <c r="H263" s="22">
        <v>0</v>
      </c>
    </row>
    <row r="264" spans="1:8" ht="15">
      <c r="A264" s="13"/>
      <c r="B264" s="4">
        <v>323</v>
      </c>
      <c r="C264" s="5" t="s">
        <v>85</v>
      </c>
      <c r="D264" s="31">
        <v>1061</v>
      </c>
      <c r="E264" s="156">
        <f>F264-D264</f>
        <v>-661</v>
      </c>
      <c r="F264" s="31">
        <v>400</v>
      </c>
      <c r="G264" s="18">
        <v>1061</v>
      </c>
      <c r="H264" s="18">
        <v>1061</v>
      </c>
    </row>
    <row r="265" spans="1:8" ht="15">
      <c r="A265" s="13"/>
      <c r="B265" s="4">
        <v>329</v>
      </c>
      <c r="C265" s="5" t="s">
        <v>13</v>
      </c>
      <c r="D265" s="31">
        <v>0</v>
      </c>
      <c r="E265" s="156">
        <f>F265-D265</f>
        <v>0</v>
      </c>
      <c r="F265" s="31">
        <v>0</v>
      </c>
      <c r="G265" s="18">
        <v>0</v>
      </c>
      <c r="H265" s="22">
        <v>0</v>
      </c>
    </row>
    <row r="266" spans="1:8" ht="15">
      <c r="A266" s="76">
        <v>2403</v>
      </c>
      <c r="B266" s="55" t="s">
        <v>104</v>
      </c>
      <c r="C266" s="74"/>
      <c r="D266" s="77">
        <v>0</v>
      </c>
      <c r="E266" s="153">
        <v>0</v>
      </c>
      <c r="F266" s="77">
        <v>0</v>
      </c>
      <c r="G266" s="77">
        <v>0</v>
      </c>
      <c r="H266" s="78">
        <v>0</v>
      </c>
    </row>
    <row r="267" spans="1:8" s="126" customFormat="1" ht="15">
      <c r="A267" s="65" t="s">
        <v>103</v>
      </c>
      <c r="B267" s="66" t="s">
        <v>90</v>
      </c>
      <c r="C267" s="67"/>
      <c r="D267" s="69">
        <f>D269</f>
        <v>0</v>
      </c>
      <c r="E267" s="69">
        <f>E269</f>
        <v>0</v>
      </c>
      <c r="F267" s="69">
        <f>F269</f>
        <v>0</v>
      </c>
      <c r="G267" s="69">
        <f>G269</f>
        <v>0</v>
      </c>
      <c r="H267" s="69">
        <f>H269</f>
        <v>0</v>
      </c>
    </row>
    <row r="268" spans="1:8" ht="15">
      <c r="A268" s="48"/>
      <c r="B268" s="49" t="s">
        <v>55</v>
      </c>
      <c r="C268" s="56"/>
      <c r="D268" s="58"/>
      <c r="E268" s="157"/>
      <c r="F268" s="58"/>
      <c r="G268" s="52"/>
      <c r="H268" s="53"/>
    </row>
    <row r="269" spans="1:8" s="126" customFormat="1" ht="15">
      <c r="A269" s="136"/>
      <c r="B269" s="177">
        <v>4</v>
      </c>
      <c r="C269" s="97" t="s">
        <v>38</v>
      </c>
      <c r="D269" s="30">
        <v>0</v>
      </c>
      <c r="E269" s="151">
        <v>0</v>
      </c>
      <c r="F269" s="30">
        <v>0</v>
      </c>
      <c r="G269" s="30">
        <v>0</v>
      </c>
      <c r="H269" s="137">
        <v>0</v>
      </c>
    </row>
    <row r="270" spans="1:8" s="126" customFormat="1" ht="15">
      <c r="A270" s="136"/>
      <c r="B270" s="177">
        <v>45</v>
      </c>
      <c r="C270" s="97" t="s">
        <v>88</v>
      </c>
      <c r="D270" s="30">
        <v>0</v>
      </c>
      <c r="E270" s="151">
        <v>0</v>
      </c>
      <c r="F270" s="30">
        <v>0</v>
      </c>
      <c r="G270" s="30">
        <v>0</v>
      </c>
      <c r="H270" s="137">
        <v>0</v>
      </c>
    </row>
    <row r="271" spans="1:8" ht="15">
      <c r="A271" s="13"/>
      <c r="B271" s="4">
        <v>451</v>
      </c>
      <c r="C271" s="5" t="s">
        <v>89</v>
      </c>
      <c r="D271" s="31">
        <v>0</v>
      </c>
      <c r="E271" s="156">
        <v>0</v>
      </c>
      <c r="F271" s="31">
        <v>0</v>
      </c>
      <c r="G271" s="18">
        <v>0</v>
      </c>
      <c r="H271" s="22">
        <v>0</v>
      </c>
    </row>
    <row r="272" spans="1:8" ht="15">
      <c r="A272" s="76">
        <v>2405</v>
      </c>
      <c r="B272" s="55" t="s">
        <v>105</v>
      </c>
      <c r="C272" s="74"/>
      <c r="D272" s="77">
        <f>SUM(D273,D297,D310,D315)</f>
        <v>7784</v>
      </c>
      <c r="E272" s="153">
        <v>21350</v>
      </c>
      <c r="F272" s="77">
        <v>41350</v>
      </c>
      <c r="G272" s="77">
        <v>20000</v>
      </c>
      <c r="H272" s="78">
        <v>20000</v>
      </c>
    </row>
    <row r="273" spans="1:8" s="126" customFormat="1" ht="15">
      <c r="A273" s="65" t="s">
        <v>106</v>
      </c>
      <c r="B273" s="66" t="s">
        <v>91</v>
      </c>
      <c r="C273" s="67"/>
      <c r="D273" s="69">
        <f>SUM(D275,D288,D294)</f>
        <v>4976</v>
      </c>
      <c r="E273" s="150">
        <v>6350</v>
      </c>
      <c r="F273" s="69">
        <v>14350</v>
      </c>
      <c r="G273" s="69">
        <v>8000</v>
      </c>
      <c r="H273" s="70">
        <v>8000</v>
      </c>
    </row>
    <row r="274" spans="1:8" ht="15">
      <c r="A274" s="48"/>
      <c r="B274" s="49" t="s">
        <v>79</v>
      </c>
      <c r="C274" s="56"/>
      <c r="D274" s="59"/>
      <c r="E274" s="155"/>
      <c r="F274" s="59"/>
      <c r="G274" s="52"/>
      <c r="H274" s="53"/>
    </row>
    <row r="275" spans="1:8" s="126" customFormat="1" ht="15">
      <c r="A275" s="136"/>
      <c r="B275" s="177">
        <v>4</v>
      </c>
      <c r="C275" s="97" t="s">
        <v>38</v>
      </c>
      <c r="D275" s="30">
        <v>0</v>
      </c>
      <c r="E275" s="151">
        <v>0</v>
      </c>
      <c r="F275" s="30">
        <v>0</v>
      </c>
      <c r="G275" s="30">
        <v>0</v>
      </c>
      <c r="H275" s="137">
        <v>0</v>
      </c>
    </row>
    <row r="276" spans="1:8" s="126" customFormat="1" ht="15">
      <c r="A276" s="136"/>
      <c r="B276" s="177">
        <v>42</v>
      </c>
      <c r="C276" s="97" t="s">
        <v>39</v>
      </c>
      <c r="D276" s="30">
        <v>0</v>
      </c>
      <c r="E276" s="151">
        <v>0</v>
      </c>
      <c r="F276" s="30">
        <v>0</v>
      </c>
      <c r="G276" s="30">
        <v>0</v>
      </c>
      <c r="H276" s="137">
        <v>0</v>
      </c>
    </row>
    <row r="277" spans="1:8" ht="15">
      <c r="A277" s="13"/>
      <c r="B277" s="4">
        <v>422</v>
      </c>
      <c r="C277" s="5" t="s">
        <v>40</v>
      </c>
      <c r="D277" s="31">
        <v>0</v>
      </c>
      <c r="E277" s="156">
        <v>0</v>
      </c>
      <c r="F277" s="31">
        <v>0</v>
      </c>
      <c r="G277" s="18">
        <v>0</v>
      </c>
      <c r="H277" s="22">
        <v>0</v>
      </c>
    </row>
    <row r="278" spans="1:8" ht="15">
      <c r="A278" s="48"/>
      <c r="B278" s="49" t="s">
        <v>47</v>
      </c>
      <c r="C278" s="56"/>
      <c r="D278" s="58"/>
      <c r="E278" s="157"/>
      <c r="F278" s="58"/>
      <c r="G278" s="52"/>
      <c r="H278" s="53"/>
    </row>
    <row r="279" ht="15" hidden="1">
      <c r="E279" s="139">
        <f aca="true" t="shared" si="25" ref="E279:E287">F279-D279</f>
        <v>0</v>
      </c>
    </row>
    <row r="280" ht="15" hidden="1">
      <c r="E280" s="139">
        <f t="shared" si="25"/>
        <v>0</v>
      </c>
    </row>
    <row r="281" ht="15" hidden="1">
      <c r="E281" s="139">
        <f t="shared" si="25"/>
        <v>0</v>
      </c>
    </row>
    <row r="282" ht="15" hidden="1">
      <c r="E282" s="139">
        <f t="shared" si="25"/>
        <v>0</v>
      </c>
    </row>
    <row r="283" ht="15" hidden="1">
      <c r="E283" s="139">
        <f t="shared" si="25"/>
        <v>0</v>
      </c>
    </row>
    <row r="284" ht="15" hidden="1">
      <c r="E284" s="139">
        <f t="shared" si="25"/>
        <v>0</v>
      </c>
    </row>
    <row r="285" ht="15" hidden="1">
      <c r="E285" s="139">
        <f t="shared" si="25"/>
        <v>0</v>
      </c>
    </row>
    <row r="286" ht="15" hidden="1">
      <c r="E286" s="139">
        <f t="shared" si="25"/>
        <v>0</v>
      </c>
    </row>
    <row r="287" ht="15" hidden="1">
      <c r="E287" s="139">
        <f t="shared" si="25"/>
        <v>0</v>
      </c>
    </row>
    <row r="288" spans="1:8" s="126" customFormat="1" ht="15">
      <c r="A288" s="136"/>
      <c r="B288" s="177">
        <v>4</v>
      </c>
      <c r="C288" s="97" t="s">
        <v>38</v>
      </c>
      <c r="D288" s="30">
        <f aca="true" t="shared" si="26" ref="D288:H289">D289</f>
        <v>3981</v>
      </c>
      <c r="E288" s="151">
        <f t="shared" si="26"/>
        <v>-1981</v>
      </c>
      <c r="F288" s="30">
        <f t="shared" si="26"/>
        <v>2000</v>
      </c>
      <c r="G288" s="30">
        <f t="shared" si="26"/>
        <v>3981</v>
      </c>
      <c r="H288" s="30">
        <f t="shared" si="26"/>
        <v>3981</v>
      </c>
    </row>
    <row r="289" spans="1:8" s="126" customFormat="1" ht="15">
      <c r="A289" s="136"/>
      <c r="B289" s="177">
        <v>42</v>
      </c>
      <c r="C289" s="97" t="s">
        <v>39</v>
      </c>
      <c r="D289" s="30">
        <f t="shared" si="26"/>
        <v>3981</v>
      </c>
      <c r="E289" s="151">
        <f t="shared" si="26"/>
        <v>-1981</v>
      </c>
      <c r="F289" s="30">
        <f t="shared" si="26"/>
        <v>2000</v>
      </c>
      <c r="G289" s="30">
        <f t="shared" si="26"/>
        <v>3981</v>
      </c>
      <c r="H289" s="30">
        <f t="shared" si="26"/>
        <v>3981</v>
      </c>
    </row>
    <row r="290" spans="1:8" ht="15">
      <c r="A290" s="13"/>
      <c r="B290" s="4">
        <v>422</v>
      </c>
      <c r="C290" s="5" t="s">
        <v>40</v>
      </c>
      <c r="D290" s="18">
        <v>3981</v>
      </c>
      <c r="E290" s="149">
        <f>F290-D290</f>
        <v>-1981</v>
      </c>
      <c r="F290" s="18">
        <v>2000</v>
      </c>
      <c r="G290" s="18">
        <v>3981</v>
      </c>
      <c r="H290" s="18">
        <v>3981</v>
      </c>
    </row>
    <row r="291" spans="1:8" ht="15" hidden="1">
      <c r="A291" s="13"/>
      <c r="B291" s="4"/>
      <c r="C291" s="5"/>
      <c r="D291" s="18"/>
      <c r="E291" s="149">
        <f>F291-D291</f>
        <v>0</v>
      </c>
      <c r="F291" s="18"/>
      <c r="G291" s="18"/>
      <c r="H291" s="22"/>
    </row>
    <row r="292" spans="1:8" ht="15" hidden="1">
      <c r="A292" s="13"/>
      <c r="B292" s="4"/>
      <c r="C292" s="5"/>
      <c r="D292" s="18"/>
      <c r="E292" s="149">
        <f>F292-D292</f>
        <v>0</v>
      </c>
      <c r="F292" s="18"/>
      <c r="G292" s="18"/>
      <c r="H292" s="22"/>
    </row>
    <row r="293" spans="1:8" ht="15">
      <c r="A293" s="48"/>
      <c r="B293" s="49" t="s">
        <v>48</v>
      </c>
      <c r="C293" s="56"/>
      <c r="D293" s="52"/>
      <c r="E293" s="152"/>
      <c r="F293" s="52"/>
      <c r="G293" s="52"/>
      <c r="H293" s="53"/>
    </row>
    <row r="294" spans="1:8" s="126" customFormat="1" ht="15">
      <c r="A294" s="136"/>
      <c r="B294" s="177">
        <v>4</v>
      </c>
      <c r="C294" s="97" t="s">
        <v>38</v>
      </c>
      <c r="D294" s="30">
        <f aca="true" t="shared" si="27" ref="D294:H295">D295</f>
        <v>995</v>
      </c>
      <c r="E294" s="30">
        <f t="shared" si="27"/>
        <v>0</v>
      </c>
      <c r="F294" s="30">
        <f t="shared" si="27"/>
        <v>995</v>
      </c>
      <c r="G294" s="30">
        <f t="shared" si="27"/>
        <v>995</v>
      </c>
      <c r="H294" s="30">
        <f t="shared" si="27"/>
        <v>995</v>
      </c>
    </row>
    <row r="295" spans="1:8" s="126" customFormat="1" ht="15">
      <c r="A295" s="136"/>
      <c r="B295" s="177">
        <v>42</v>
      </c>
      <c r="C295" s="97" t="s">
        <v>39</v>
      </c>
      <c r="D295" s="30">
        <f t="shared" si="27"/>
        <v>995</v>
      </c>
      <c r="E295" s="30">
        <f t="shared" si="27"/>
        <v>0</v>
      </c>
      <c r="F295" s="30">
        <f t="shared" si="27"/>
        <v>995</v>
      </c>
      <c r="G295" s="30">
        <f t="shared" si="27"/>
        <v>995</v>
      </c>
      <c r="H295" s="30">
        <f t="shared" si="27"/>
        <v>995</v>
      </c>
    </row>
    <row r="296" spans="1:8" ht="15">
      <c r="A296" s="13"/>
      <c r="B296" s="4">
        <v>422</v>
      </c>
      <c r="C296" s="5" t="s">
        <v>40</v>
      </c>
      <c r="D296" s="18">
        <v>995</v>
      </c>
      <c r="E296" s="149">
        <f>F296-D296</f>
        <v>0</v>
      </c>
      <c r="F296" s="18">
        <v>995</v>
      </c>
      <c r="G296" s="18">
        <v>995</v>
      </c>
      <c r="H296" s="18">
        <v>995</v>
      </c>
    </row>
    <row r="297" spans="1:8" s="126" customFormat="1" ht="15">
      <c r="A297" s="200" t="s">
        <v>41</v>
      </c>
      <c r="B297" s="196" t="s">
        <v>196</v>
      </c>
      <c r="C297" s="197"/>
      <c r="D297" s="198">
        <f>SUM(D299,D303,D307)</f>
        <v>1813</v>
      </c>
      <c r="E297" s="198">
        <f>SUM(E299,E303,E307)</f>
        <v>0</v>
      </c>
      <c r="F297" s="198">
        <f>SUM(F299,F303,F307)</f>
        <v>1813</v>
      </c>
      <c r="G297" s="198">
        <f>SUM(G299,G303,G307)</f>
        <v>1593</v>
      </c>
      <c r="H297" s="198">
        <f>SUM(H299,H303,H307)</f>
        <v>1593</v>
      </c>
    </row>
    <row r="298" spans="1:8" s="126" customFormat="1" ht="15">
      <c r="A298" s="122"/>
      <c r="B298" s="61" t="s">
        <v>55</v>
      </c>
      <c r="C298" s="123"/>
      <c r="D298" s="124"/>
      <c r="E298" s="160"/>
      <c r="F298" s="124"/>
      <c r="G298" s="124"/>
      <c r="H298" s="125"/>
    </row>
    <row r="299" spans="1:8" s="126" customFormat="1" ht="15">
      <c r="A299" s="191"/>
      <c r="B299" s="192">
        <v>4</v>
      </c>
      <c r="C299" s="185" t="s">
        <v>66</v>
      </c>
      <c r="D299" s="38">
        <f aca="true" t="shared" si="28" ref="D299:H300">D300</f>
        <v>220</v>
      </c>
      <c r="E299" s="38">
        <f t="shared" si="28"/>
        <v>0</v>
      </c>
      <c r="F299" s="38">
        <f t="shared" si="28"/>
        <v>220</v>
      </c>
      <c r="G299" s="38">
        <f t="shared" si="28"/>
        <v>0</v>
      </c>
      <c r="H299" s="38">
        <f t="shared" si="28"/>
        <v>0</v>
      </c>
    </row>
    <row r="300" spans="1:8" s="126" customFormat="1" ht="15">
      <c r="A300" s="191"/>
      <c r="B300" s="192">
        <v>42</v>
      </c>
      <c r="C300" s="185" t="s">
        <v>67</v>
      </c>
      <c r="D300" s="38">
        <f t="shared" si="28"/>
        <v>220</v>
      </c>
      <c r="E300" s="38">
        <f t="shared" si="28"/>
        <v>0</v>
      </c>
      <c r="F300" s="38">
        <f t="shared" si="28"/>
        <v>220</v>
      </c>
      <c r="G300" s="38">
        <f t="shared" si="28"/>
        <v>0</v>
      </c>
      <c r="H300" s="38">
        <f t="shared" si="28"/>
        <v>0</v>
      </c>
    </row>
    <row r="301" spans="1:8" ht="15">
      <c r="A301" s="33"/>
      <c r="B301" s="4">
        <v>424</v>
      </c>
      <c r="C301" s="5" t="s">
        <v>42</v>
      </c>
      <c r="D301" s="36">
        <v>220</v>
      </c>
      <c r="E301" s="161">
        <f>F301-D301</f>
        <v>0</v>
      </c>
      <c r="F301" s="36">
        <v>220</v>
      </c>
      <c r="G301" s="36">
        <v>0</v>
      </c>
      <c r="H301" s="37">
        <v>0</v>
      </c>
    </row>
    <row r="302" spans="1:8" ht="15">
      <c r="A302" s="60"/>
      <c r="B302" s="61" t="s">
        <v>81</v>
      </c>
      <c r="C302" s="62"/>
      <c r="D302" s="63"/>
      <c r="E302" s="162"/>
      <c r="F302" s="63"/>
      <c r="G302" s="63"/>
      <c r="H302" s="64"/>
    </row>
    <row r="303" spans="1:8" s="126" customFormat="1" ht="15">
      <c r="A303" s="191"/>
      <c r="B303" s="192">
        <v>4</v>
      </c>
      <c r="C303" s="185" t="s">
        <v>66</v>
      </c>
      <c r="D303" s="38">
        <f aca="true" t="shared" si="29" ref="D303:H304">D304</f>
        <v>1593</v>
      </c>
      <c r="E303" s="38">
        <f t="shared" si="29"/>
        <v>0</v>
      </c>
      <c r="F303" s="38">
        <f t="shared" si="29"/>
        <v>1593</v>
      </c>
      <c r="G303" s="38">
        <f t="shared" si="29"/>
        <v>1593</v>
      </c>
      <c r="H303" s="38">
        <f t="shared" si="29"/>
        <v>1593</v>
      </c>
    </row>
    <row r="304" spans="1:8" s="126" customFormat="1" ht="15">
      <c r="A304" s="191"/>
      <c r="B304" s="192">
        <v>42</v>
      </c>
      <c r="C304" s="185" t="s">
        <v>67</v>
      </c>
      <c r="D304" s="38">
        <f t="shared" si="29"/>
        <v>1593</v>
      </c>
      <c r="E304" s="38">
        <f t="shared" si="29"/>
        <v>0</v>
      </c>
      <c r="F304" s="38">
        <f t="shared" si="29"/>
        <v>1593</v>
      </c>
      <c r="G304" s="38">
        <f t="shared" si="29"/>
        <v>1593</v>
      </c>
      <c r="H304" s="38">
        <f t="shared" si="29"/>
        <v>1593</v>
      </c>
    </row>
    <row r="305" spans="1:8" ht="15">
      <c r="A305" s="5"/>
      <c r="B305" s="4">
        <v>424</v>
      </c>
      <c r="C305" s="5" t="s">
        <v>42</v>
      </c>
      <c r="D305" s="18">
        <v>1593</v>
      </c>
      <c r="E305" s="149">
        <f>F305-D305</f>
        <v>0</v>
      </c>
      <c r="F305" s="18">
        <v>1593</v>
      </c>
      <c r="G305" s="18">
        <v>1593</v>
      </c>
      <c r="H305" s="18">
        <v>1593</v>
      </c>
    </row>
    <row r="306" spans="1:8" ht="15">
      <c r="A306" s="48"/>
      <c r="B306" s="49" t="s">
        <v>47</v>
      </c>
      <c r="C306" s="56"/>
      <c r="D306" s="58"/>
      <c r="E306" s="157"/>
      <c r="F306" s="58"/>
      <c r="G306" s="52"/>
      <c r="H306" s="53"/>
    </row>
    <row r="307" spans="1:8" s="190" customFormat="1" ht="15">
      <c r="A307" s="193"/>
      <c r="B307" s="192">
        <v>4</v>
      </c>
      <c r="C307" s="185" t="s">
        <v>66</v>
      </c>
      <c r="D307" s="128">
        <v>0</v>
      </c>
      <c r="E307" s="194">
        <v>0</v>
      </c>
      <c r="F307" s="128">
        <v>0</v>
      </c>
      <c r="G307" s="128">
        <v>0</v>
      </c>
      <c r="H307" s="195">
        <v>0</v>
      </c>
    </row>
    <row r="308" spans="1:8" s="190" customFormat="1" ht="15">
      <c r="A308" s="193"/>
      <c r="B308" s="192">
        <v>42</v>
      </c>
      <c r="C308" s="185" t="s">
        <v>67</v>
      </c>
      <c r="D308" s="128">
        <f>D309</f>
        <v>0</v>
      </c>
      <c r="E308" s="128">
        <f>E309</f>
        <v>0</v>
      </c>
      <c r="F308" s="128">
        <f>F309</f>
        <v>0</v>
      </c>
      <c r="G308" s="128">
        <f>G309</f>
        <v>0</v>
      </c>
      <c r="H308" s="128">
        <f>H309</f>
        <v>0</v>
      </c>
    </row>
    <row r="309" spans="1:8" ht="15">
      <c r="A309" s="33"/>
      <c r="B309" s="4">
        <v>424</v>
      </c>
      <c r="C309" s="5" t="s">
        <v>42</v>
      </c>
      <c r="D309" s="36">
        <v>0</v>
      </c>
      <c r="E309" s="161">
        <f>F309-D309</f>
        <v>0</v>
      </c>
      <c r="F309" s="36">
        <v>0</v>
      </c>
      <c r="G309" s="36">
        <v>0</v>
      </c>
      <c r="H309" s="37">
        <v>0</v>
      </c>
    </row>
    <row r="310" spans="1:8" s="190" customFormat="1" ht="15">
      <c r="A310" s="200" t="s">
        <v>197</v>
      </c>
      <c r="B310" s="196" t="s">
        <v>198</v>
      </c>
      <c r="C310" s="197"/>
      <c r="D310" s="198">
        <f>D312</f>
        <v>995</v>
      </c>
      <c r="E310" s="198">
        <f>E312</f>
        <v>0</v>
      </c>
      <c r="F310" s="198">
        <f>F312</f>
        <v>995</v>
      </c>
      <c r="G310" s="198">
        <f>G312</f>
        <v>995</v>
      </c>
      <c r="H310" s="198">
        <f>H312</f>
        <v>995</v>
      </c>
    </row>
    <row r="311" spans="1:8" ht="15">
      <c r="A311" s="60"/>
      <c r="B311" s="61" t="s">
        <v>58</v>
      </c>
      <c r="C311" s="62"/>
      <c r="D311" s="63"/>
      <c r="E311" s="162"/>
      <c r="F311" s="63"/>
      <c r="G311" s="63"/>
      <c r="H311" s="64"/>
    </row>
    <row r="312" spans="1:8" s="126" customFormat="1" ht="15">
      <c r="A312" s="191"/>
      <c r="B312" s="192">
        <v>4</v>
      </c>
      <c r="C312" s="185" t="s">
        <v>66</v>
      </c>
      <c r="D312" s="38">
        <f aca="true" t="shared" si="30" ref="D312:H313">D313</f>
        <v>995</v>
      </c>
      <c r="E312" s="38">
        <f t="shared" si="30"/>
        <v>0</v>
      </c>
      <c r="F312" s="38">
        <f t="shared" si="30"/>
        <v>995</v>
      </c>
      <c r="G312" s="38">
        <f t="shared" si="30"/>
        <v>995</v>
      </c>
      <c r="H312" s="38">
        <f t="shared" si="30"/>
        <v>995</v>
      </c>
    </row>
    <row r="313" spans="1:8" s="126" customFormat="1" ht="15">
      <c r="A313" s="191"/>
      <c r="B313" s="192">
        <v>42</v>
      </c>
      <c r="C313" s="185" t="s">
        <v>67</v>
      </c>
      <c r="D313" s="38">
        <f t="shared" si="30"/>
        <v>995</v>
      </c>
      <c r="E313" s="38">
        <f t="shared" si="30"/>
        <v>0</v>
      </c>
      <c r="F313" s="38">
        <f t="shared" si="30"/>
        <v>995</v>
      </c>
      <c r="G313" s="38">
        <f t="shared" si="30"/>
        <v>995</v>
      </c>
      <c r="H313" s="38">
        <f t="shared" si="30"/>
        <v>995</v>
      </c>
    </row>
    <row r="314" spans="1:8" ht="15">
      <c r="A314" s="34"/>
      <c r="B314" s="4">
        <v>422</v>
      </c>
      <c r="C314" s="5" t="s">
        <v>199</v>
      </c>
      <c r="D314" s="36">
        <v>995</v>
      </c>
      <c r="E314" s="161">
        <f>F314-D314</f>
        <v>0</v>
      </c>
      <c r="F314" s="36">
        <v>995</v>
      </c>
      <c r="G314" s="36">
        <v>995</v>
      </c>
      <c r="H314" s="36">
        <v>995</v>
      </c>
    </row>
    <row r="315" spans="1:11" s="186" customFormat="1" ht="15">
      <c r="A315" s="196" t="s">
        <v>256</v>
      </c>
      <c r="B315" s="196" t="s">
        <v>255</v>
      </c>
      <c r="C315" s="197"/>
      <c r="D315" s="198">
        <f>D317</f>
        <v>0</v>
      </c>
      <c r="E315" s="198">
        <f>E317</f>
        <v>3360.31</v>
      </c>
      <c r="F315" s="198">
        <f>F317</f>
        <v>3360.31</v>
      </c>
      <c r="G315" s="198">
        <f>G317</f>
        <v>0</v>
      </c>
      <c r="H315" s="198">
        <f>H317</f>
        <v>0</v>
      </c>
      <c r="I315" s="201"/>
      <c r="J315" s="201"/>
      <c r="K315" s="201"/>
    </row>
    <row r="316" spans="1:11" s="199" customFormat="1" ht="15">
      <c r="A316" s="61"/>
      <c r="B316" s="61" t="s">
        <v>257</v>
      </c>
      <c r="C316" s="123"/>
      <c r="D316" s="124"/>
      <c r="E316" s="160"/>
      <c r="F316" s="124"/>
      <c r="G316" s="124"/>
      <c r="H316" s="124"/>
      <c r="I316" s="203"/>
      <c r="J316" s="203"/>
      <c r="K316" s="203"/>
    </row>
    <row r="317" spans="1:8" s="126" customFormat="1" ht="15">
      <c r="A317" s="192"/>
      <c r="B317" s="192">
        <v>3</v>
      </c>
      <c r="C317" s="185" t="s">
        <v>6</v>
      </c>
      <c r="D317" s="38">
        <f aca="true" t="shared" si="31" ref="D317:H318">D318</f>
        <v>0</v>
      </c>
      <c r="E317" s="38">
        <f t="shared" si="31"/>
        <v>3360.31</v>
      </c>
      <c r="F317" s="38">
        <f t="shared" si="31"/>
        <v>3360.31</v>
      </c>
      <c r="G317" s="38">
        <f t="shared" si="31"/>
        <v>0</v>
      </c>
      <c r="H317" s="38">
        <f t="shared" si="31"/>
        <v>0</v>
      </c>
    </row>
    <row r="318" spans="1:8" s="126" customFormat="1" ht="15">
      <c r="A318" s="192"/>
      <c r="B318" s="192">
        <v>32</v>
      </c>
      <c r="C318" s="185" t="s">
        <v>10</v>
      </c>
      <c r="D318" s="38">
        <f t="shared" si="31"/>
        <v>0</v>
      </c>
      <c r="E318" s="38">
        <f t="shared" si="31"/>
        <v>3360.31</v>
      </c>
      <c r="F318" s="38">
        <f t="shared" si="31"/>
        <v>3360.31</v>
      </c>
      <c r="G318" s="38">
        <f t="shared" si="31"/>
        <v>0</v>
      </c>
      <c r="H318" s="38">
        <f t="shared" si="31"/>
        <v>0</v>
      </c>
    </row>
    <row r="319" spans="1:8" ht="15">
      <c r="A319" s="34"/>
      <c r="B319" s="34">
        <v>322</v>
      </c>
      <c r="C319" s="35" t="s">
        <v>258</v>
      </c>
      <c r="D319" s="36">
        <v>0</v>
      </c>
      <c r="E319" s="161">
        <f>F319-D319</f>
        <v>3360.31</v>
      </c>
      <c r="F319" s="36">
        <v>3360.31</v>
      </c>
      <c r="G319" s="36">
        <v>0</v>
      </c>
      <c r="H319" s="36">
        <v>0</v>
      </c>
    </row>
    <row r="320" spans="1:8" s="132" customFormat="1" ht="15">
      <c r="A320" s="129">
        <v>9211</v>
      </c>
      <c r="B320" s="129" t="s">
        <v>259</v>
      </c>
      <c r="C320" s="130"/>
      <c r="D320" s="131">
        <f>D321</f>
        <v>5074</v>
      </c>
      <c r="E320" s="131">
        <f>E321</f>
        <v>0</v>
      </c>
      <c r="F320" s="131">
        <f>F321</f>
        <v>5074</v>
      </c>
      <c r="G320" s="131">
        <f>G321</f>
        <v>0</v>
      </c>
      <c r="H320" s="131">
        <f>H321</f>
        <v>0</v>
      </c>
    </row>
    <row r="321" spans="1:8" s="126" customFormat="1" ht="15">
      <c r="A321" s="196" t="s">
        <v>261</v>
      </c>
      <c r="B321" s="196" t="s">
        <v>260</v>
      </c>
      <c r="C321" s="197"/>
      <c r="D321" s="198">
        <f>SUM(D323,D331)</f>
        <v>5074</v>
      </c>
      <c r="E321" s="198">
        <f>SUM(E323,E331)</f>
        <v>0</v>
      </c>
      <c r="F321" s="198">
        <f>SUM(F323,F331)</f>
        <v>5074</v>
      </c>
      <c r="G321" s="198">
        <f>SUM(G323,G331)</f>
        <v>0</v>
      </c>
      <c r="H321" s="198">
        <f>SUM(H323,H331)</f>
        <v>0</v>
      </c>
    </row>
    <row r="322" spans="1:8" s="126" customFormat="1" ht="15">
      <c r="A322" s="61"/>
      <c r="B322" s="61" t="s">
        <v>200</v>
      </c>
      <c r="C322" s="123"/>
      <c r="D322" s="124"/>
      <c r="E322" s="160"/>
      <c r="F322" s="124"/>
      <c r="G322" s="124"/>
      <c r="H322" s="124"/>
    </row>
    <row r="323" spans="1:8" s="126" customFormat="1" ht="15">
      <c r="A323" s="192"/>
      <c r="B323" s="177">
        <v>3</v>
      </c>
      <c r="C323" s="97" t="s">
        <v>6</v>
      </c>
      <c r="D323" s="38">
        <f>SUM(D324,D328)</f>
        <v>2011</v>
      </c>
      <c r="E323" s="38">
        <f>SUM(E324,E328)</f>
        <v>0</v>
      </c>
      <c r="F323" s="38">
        <f>SUM(F324,F328)</f>
        <v>2011</v>
      </c>
      <c r="G323" s="38">
        <f>SUM(G324,G328)</f>
        <v>0</v>
      </c>
      <c r="H323" s="38">
        <f>SUM(H324,H328)</f>
        <v>0</v>
      </c>
    </row>
    <row r="324" spans="1:8" s="126" customFormat="1" ht="15">
      <c r="A324" s="192"/>
      <c r="B324" s="177">
        <v>31</v>
      </c>
      <c r="C324" s="97" t="s">
        <v>7</v>
      </c>
      <c r="D324" s="38">
        <f>SUM(D325:D327)</f>
        <v>2011</v>
      </c>
      <c r="E324" s="38">
        <f>SUM(E325:E327)</f>
        <v>0</v>
      </c>
      <c r="F324" s="38">
        <f>SUM(F325:F327)</f>
        <v>2011</v>
      </c>
      <c r="G324" s="38">
        <f>SUM(G325:G327)</f>
        <v>0</v>
      </c>
      <c r="H324" s="38">
        <f>SUM(H325:H327)</f>
        <v>0</v>
      </c>
    </row>
    <row r="325" spans="1:8" ht="15" customHeight="1">
      <c r="A325" s="34"/>
      <c r="B325" s="4">
        <v>311</v>
      </c>
      <c r="C325" s="5" t="s">
        <v>8</v>
      </c>
      <c r="D325" s="36">
        <v>1726</v>
      </c>
      <c r="E325" s="161">
        <f>F325-D325</f>
        <v>0</v>
      </c>
      <c r="F325" s="36">
        <v>1726</v>
      </c>
      <c r="G325" s="36">
        <v>0</v>
      </c>
      <c r="H325" s="36">
        <v>0</v>
      </c>
    </row>
    <row r="326" spans="1:8" ht="15" customHeight="1">
      <c r="A326" s="34"/>
      <c r="B326" s="4">
        <v>312</v>
      </c>
      <c r="C326" s="5" t="s">
        <v>12</v>
      </c>
      <c r="D326" s="36">
        <v>0</v>
      </c>
      <c r="E326" s="161">
        <f>F326-D326</f>
        <v>0</v>
      </c>
      <c r="F326" s="36">
        <v>0</v>
      </c>
      <c r="G326" s="36">
        <v>0</v>
      </c>
      <c r="H326" s="36">
        <v>0</v>
      </c>
    </row>
    <row r="327" spans="1:8" ht="15" customHeight="1">
      <c r="A327" s="34"/>
      <c r="B327" s="4">
        <v>313</v>
      </c>
      <c r="C327" s="5" t="s">
        <v>9</v>
      </c>
      <c r="D327" s="36">
        <v>285</v>
      </c>
      <c r="E327" s="161">
        <f>F327-D327</f>
        <v>0</v>
      </c>
      <c r="F327" s="36">
        <v>285</v>
      </c>
      <c r="G327" s="36">
        <v>0</v>
      </c>
      <c r="H327" s="36">
        <v>0</v>
      </c>
    </row>
    <row r="328" spans="1:8" s="126" customFormat="1" ht="15">
      <c r="A328" s="192"/>
      <c r="B328" s="177">
        <v>32</v>
      </c>
      <c r="C328" s="97" t="s">
        <v>10</v>
      </c>
      <c r="D328" s="38">
        <v>0</v>
      </c>
      <c r="E328" s="163">
        <f>F328-D328</f>
        <v>0</v>
      </c>
      <c r="F328" s="38">
        <v>0</v>
      </c>
      <c r="G328" s="38">
        <v>0</v>
      </c>
      <c r="H328" s="38">
        <v>0</v>
      </c>
    </row>
    <row r="329" spans="1:8" ht="15">
      <c r="A329" s="34"/>
      <c r="B329" s="4">
        <v>321</v>
      </c>
      <c r="C329" s="5" t="s">
        <v>11</v>
      </c>
      <c r="D329" s="36">
        <v>0</v>
      </c>
      <c r="E329" s="161">
        <f>F329-D329</f>
        <v>0</v>
      </c>
      <c r="F329" s="36">
        <v>0</v>
      </c>
      <c r="G329" s="36">
        <v>0</v>
      </c>
      <c r="H329" s="36">
        <v>0</v>
      </c>
    </row>
    <row r="330" spans="1:8" s="126" customFormat="1" ht="15">
      <c r="A330" s="61"/>
      <c r="B330" s="61" t="s">
        <v>203</v>
      </c>
      <c r="C330" s="123"/>
      <c r="D330" s="124"/>
      <c r="E330" s="160"/>
      <c r="F330" s="124"/>
      <c r="G330" s="124"/>
      <c r="H330" s="124"/>
    </row>
    <row r="331" spans="1:8" s="126" customFormat="1" ht="15">
      <c r="A331" s="192"/>
      <c r="B331" s="177">
        <v>3</v>
      </c>
      <c r="C331" s="97" t="s">
        <v>6</v>
      </c>
      <c r="D331" s="38">
        <f>SUM(D332,D336)</f>
        <v>3063</v>
      </c>
      <c r="E331" s="38">
        <f>SUM(E332,E336)</f>
        <v>0</v>
      </c>
      <c r="F331" s="38">
        <f>SUM(F332,F336)</f>
        <v>3063</v>
      </c>
      <c r="G331" s="38">
        <f>SUM(G332,G336)</f>
        <v>0</v>
      </c>
      <c r="H331" s="38">
        <f>SUM(H332,H336)</f>
        <v>0</v>
      </c>
    </row>
    <row r="332" spans="1:8" s="126" customFormat="1" ht="15">
      <c r="A332" s="192"/>
      <c r="B332" s="177">
        <v>31</v>
      </c>
      <c r="C332" s="97" t="s">
        <v>7</v>
      </c>
      <c r="D332" s="38">
        <f>SUM(D333:D335)</f>
        <v>2718</v>
      </c>
      <c r="E332" s="38">
        <f>SUM(E333:E335)</f>
        <v>0</v>
      </c>
      <c r="F332" s="38">
        <f>SUM(F333:F335)</f>
        <v>2718</v>
      </c>
      <c r="G332" s="38">
        <f>SUM(G333:G335)</f>
        <v>0</v>
      </c>
      <c r="H332" s="38">
        <f>SUM(H333:H335)</f>
        <v>0</v>
      </c>
    </row>
    <row r="333" spans="1:8" ht="15">
      <c r="A333" s="34"/>
      <c r="B333" s="4">
        <v>311</v>
      </c>
      <c r="C333" s="5" t="s">
        <v>8</v>
      </c>
      <c r="D333" s="36">
        <v>1593</v>
      </c>
      <c r="E333" s="161">
        <f>F333-D333</f>
        <v>0</v>
      </c>
      <c r="F333" s="36">
        <v>1593</v>
      </c>
      <c r="G333" s="36">
        <v>0</v>
      </c>
      <c r="H333" s="36">
        <v>0</v>
      </c>
    </row>
    <row r="334" spans="1:8" ht="15">
      <c r="A334" s="34"/>
      <c r="B334" s="4">
        <v>312</v>
      </c>
      <c r="C334" s="5" t="s">
        <v>229</v>
      </c>
      <c r="D334" s="36">
        <v>863</v>
      </c>
      <c r="E334" s="161">
        <f>F334-D334</f>
        <v>0</v>
      </c>
      <c r="F334" s="36">
        <v>863</v>
      </c>
      <c r="G334" s="36">
        <v>0</v>
      </c>
      <c r="H334" s="36">
        <v>0</v>
      </c>
    </row>
    <row r="335" spans="1:8" ht="15">
      <c r="A335" s="34"/>
      <c r="B335" s="4">
        <v>313</v>
      </c>
      <c r="C335" s="5" t="s">
        <v>9</v>
      </c>
      <c r="D335" s="36">
        <v>262</v>
      </c>
      <c r="E335" s="161">
        <f>F335-D335</f>
        <v>0</v>
      </c>
      <c r="F335" s="36">
        <v>262</v>
      </c>
      <c r="G335" s="36">
        <v>0</v>
      </c>
      <c r="H335" s="36">
        <v>0</v>
      </c>
    </row>
    <row r="336" spans="1:8" s="126" customFormat="1" ht="15">
      <c r="A336" s="192"/>
      <c r="B336" s="177">
        <v>32</v>
      </c>
      <c r="C336" s="97" t="s">
        <v>10</v>
      </c>
      <c r="D336" s="38">
        <f>D337</f>
        <v>345</v>
      </c>
      <c r="E336" s="38">
        <f>E337</f>
        <v>0</v>
      </c>
      <c r="F336" s="38">
        <f>F337</f>
        <v>345</v>
      </c>
      <c r="G336" s="38">
        <f>G337</f>
        <v>0</v>
      </c>
      <c r="H336" s="38">
        <f>H337</f>
        <v>0</v>
      </c>
    </row>
    <row r="337" spans="1:8" ht="15">
      <c r="A337" s="5"/>
      <c r="B337" s="4">
        <v>321</v>
      </c>
      <c r="C337" s="5" t="s">
        <v>11</v>
      </c>
      <c r="D337" s="18">
        <v>345</v>
      </c>
      <c r="E337" s="149">
        <f>F337-D337</f>
        <v>0</v>
      </c>
      <c r="F337" s="18">
        <v>345</v>
      </c>
      <c r="G337" s="18">
        <v>0</v>
      </c>
      <c r="H337" s="18">
        <v>0</v>
      </c>
    </row>
    <row r="338" spans="1:8" ht="15">
      <c r="A338" s="120"/>
      <c r="B338" s="120"/>
      <c r="C338" s="120"/>
      <c r="D338" s="121"/>
      <c r="E338" s="164"/>
      <c r="F338" s="121"/>
      <c r="G338" s="121"/>
      <c r="H338" s="121"/>
    </row>
    <row r="339" spans="1:8" ht="15">
      <c r="A339" s="120"/>
      <c r="B339" s="120"/>
      <c r="C339" s="120"/>
      <c r="D339" s="121"/>
      <c r="E339" s="164"/>
      <c r="F339" s="121"/>
      <c r="G339" s="121"/>
      <c r="H339" s="121"/>
    </row>
    <row r="341" spans="2:6" ht="15">
      <c r="B341" s="42" t="s">
        <v>262</v>
      </c>
      <c r="F341" t="s">
        <v>202</v>
      </c>
    </row>
    <row r="342" ht="15">
      <c r="F342" t="s">
        <v>201</v>
      </c>
    </row>
    <row r="345" ht="23.25">
      <c r="C345" s="39"/>
    </row>
  </sheetData>
  <sheetProtection/>
  <mergeCells count="1">
    <mergeCell ref="B15:C1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B136" sqref="B136"/>
    </sheetView>
  </sheetViews>
  <sheetFormatPr defaultColWidth="9.140625" defaultRowHeight="15"/>
  <cols>
    <col min="1" max="1" width="11.7109375" style="0" customWidth="1"/>
    <col min="2" max="2" width="58.140625" style="0" customWidth="1"/>
    <col min="3" max="3" width="14.7109375" style="0" customWidth="1"/>
    <col min="4" max="4" width="13.421875" style="139" customWidth="1"/>
    <col min="5" max="5" width="16.140625" style="0" customWidth="1"/>
    <col min="6" max="6" width="20.140625" style="0" customWidth="1"/>
    <col min="7" max="7" width="19.8515625" style="0" customWidth="1"/>
  </cols>
  <sheetData>
    <row r="1" spans="1:2" ht="18.75">
      <c r="A1" s="2" t="s">
        <v>43</v>
      </c>
      <c r="B1" s="2"/>
    </row>
    <row r="2" spans="1:2" ht="18.75">
      <c r="A2" s="2" t="s">
        <v>44</v>
      </c>
      <c r="B2" s="2"/>
    </row>
    <row r="3" spans="1:2" ht="15">
      <c r="A3" t="s">
        <v>23</v>
      </c>
      <c r="B3" t="s">
        <v>236</v>
      </c>
    </row>
    <row r="4" spans="1:2" ht="15">
      <c r="A4" t="s">
        <v>24</v>
      </c>
      <c r="B4" t="s">
        <v>264</v>
      </c>
    </row>
    <row r="5" spans="1:7" ht="31.5" customHeight="1">
      <c r="A5" s="211" t="s">
        <v>263</v>
      </c>
      <c r="B5" s="211"/>
      <c r="C5" s="211"/>
      <c r="D5" s="211"/>
      <c r="E5" s="211"/>
      <c r="F5" s="211"/>
      <c r="G5" s="211"/>
    </row>
    <row r="6" spans="2:7" ht="26.25">
      <c r="B6" s="114" t="s">
        <v>113</v>
      </c>
      <c r="C6" s="114"/>
      <c r="D6" s="165"/>
      <c r="E6" s="114"/>
      <c r="F6" s="3"/>
      <c r="G6" s="1"/>
    </row>
    <row r="7" ht="17.25" customHeight="1"/>
    <row r="8" spans="1:7" ht="31.5" customHeight="1">
      <c r="A8" s="11" t="s">
        <v>0</v>
      </c>
      <c r="B8" s="6" t="s">
        <v>21</v>
      </c>
      <c r="C8" s="6" t="s">
        <v>267</v>
      </c>
      <c r="D8" s="143" t="s">
        <v>184</v>
      </c>
      <c r="E8" s="7" t="s">
        <v>241</v>
      </c>
      <c r="F8" s="7" t="s">
        <v>233</v>
      </c>
      <c r="G8" s="12" t="s">
        <v>266</v>
      </c>
    </row>
    <row r="9" spans="1:7" ht="19.5" customHeight="1">
      <c r="A9" s="16" t="s">
        <v>174</v>
      </c>
      <c r="B9" s="113" t="s">
        <v>175</v>
      </c>
      <c r="C9" s="6"/>
      <c r="D9" s="143"/>
      <c r="E9" s="6"/>
      <c r="F9" s="7"/>
      <c r="G9" s="7"/>
    </row>
    <row r="10" spans="1:7" ht="19.5" customHeight="1">
      <c r="A10" s="16" t="s">
        <v>177</v>
      </c>
      <c r="B10" s="113" t="s">
        <v>179</v>
      </c>
      <c r="C10" s="6"/>
      <c r="D10" s="143"/>
      <c r="E10" s="6"/>
      <c r="F10" s="7"/>
      <c r="G10" s="7"/>
    </row>
    <row r="11" spans="1:7" ht="26.25" customHeight="1">
      <c r="A11" s="99" t="s">
        <v>180</v>
      </c>
      <c r="B11" s="100" t="s">
        <v>127</v>
      </c>
      <c r="C11" s="5"/>
      <c r="D11" s="149"/>
      <c r="E11" s="5"/>
      <c r="F11" s="5"/>
      <c r="G11" s="4"/>
    </row>
    <row r="12" spans="1:7" ht="16.5" thickBot="1">
      <c r="A12" s="104" t="s">
        <v>168</v>
      </c>
      <c r="B12" s="105" t="s">
        <v>128</v>
      </c>
      <c r="C12" s="103">
        <v>4051811.73</v>
      </c>
      <c r="D12" s="166">
        <v>45244.41</v>
      </c>
      <c r="E12" s="116">
        <v>4097056.14</v>
      </c>
      <c r="F12" s="106">
        <v>3966192.09</v>
      </c>
      <c r="G12" s="106">
        <f>SUM(G15+G26+G31+G36+G41+G46+G52+G57+G67+G74+G81++G86+G96+G101+G107+G122)</f>
        <v>541043</v>
      </c>
    </row>
    <row r="13" spans="1:7" s="186" customFormat="1" ht="15">
      <c r="A13" s="65" t="s">
        <v>129</v>
      </c>
      <c r="B13" s="67" t="s">
        <v>130</v>
      </c>
      <c r="C13" s="69"/>
      <c r="D13" s="150"/>
      <c r="E13" s="69"/>
      <c r="F13" s="69"/>
      <c r="G13" s="70"/>
    </row>
    <row r="14" spans="1:7" s="126" customFormat="1" ht="15">
      <c r="A14" s="136">
        <v>6</v>
      </c>
      <c r="B14" s="97" t="s">
        <v>22</v>
      </c>
      <c r="C14" s="30">
        <f>C15</f>
        <v>15857</v>
      </c>
      <c r="D14" s="30">
        <f>D15</f>
        <v>1462.9300000000003</v>
      </c>
      <c r="E14" s="30">
        <f>E15</f>
        <v>17319.93</v>
      </c>
      <c r="F14" s="30">
        <f>F15</f>
        <v>15857</v>
      </c>
      <c r="G14" s="30">
        <f>G15</f>
        <v>15857</v>
      </c>
    </row>
    <row r="15" spans="1:7" s="126" customFormat="1" ht="15">
      <c r="A15" s="136">
        <v>67</v>
      </c>
      <c r="B15" s="97" t="s">
        <v>131</v>
      </c>
      <c r="C15" s="30">
        <f>C16</f>
        <v>15857</v>
      </c>
      <c r="D15" s="30">
        <f>D16</f>
        <v>1462.9300000000003</v>
      </c>
      <c r="E15" s="30">
        <f>E16</f>
        <v>17319.93</v>
      </c>
      <c r="F15" s="30">
        <v>15857</v>
      </c>
      <c r="G15" s="30">
        <v>15857</v>
      </c>
    </row>
    <row r="16" spans="1:7" s="126" customFormat="1" ht="15">
      <c r="A16" s="136">
        <v>671</v>
      </c>
      <c r="B16" s="97" t="s">
        <v>132</v>
      </c>
      <c r="C16" s="30">
        <f>SUM(C17,C18)</f>
        <v>15857</v>
      </c>
      <c r="D16" s="30">
        <f>SUM(D17,D18)</f>
        <v>1462.9300000000003</v>
      </c>
      <c r="E16" s="30">
        <f>SUM(E17,E18)</f>
        <v>17319.93</v>
      </c>
      <c r="F16" s="30">
        <f>SUM(F17,F18)</f>
        <v>0</v>
      </c>
      <c r="G16" s="30">
        <f>SUM(G17,G18)</f>
        <v>0</v>
      </c>
    </row>
    <row r="17" spans="1:7" ht="15">
      <c r="A17" s="13">
        <v>6711</v>
      </c>
      <c r="B17" s="5" t="s">
        <v>133</v>
      </c>
      <c r="C17" s="31">
        <v>15857</v>
      </c>
      <c r="D17" s="156">
        <f>E17-C17</f>
        <v>1462.9300000000003</v>
      </c>
      <c r="E17" s="31">
        <v>17319.93</v>
      </c>
      <c r="F17" s="18"/>
      <c r="G17" s="22"/>
    </row>
    <row r="18" spans="1:7" ht="15">
      <c r="A18" s="13">
        <v>6712</v>
      </c>
      <c r="B18" s="5" t="s">
        <v>221</v>
      </c>
      <c r="C18" s="31">
        <v>0</v>
      </c>
      <c r="D18" s="156">
        <f>E18-C18</f>
        <v>0</v>
      </c>
      <c r="E18" s="31">
        <v>0</v>
      </c>
      <c r="F18" s="18"/>
      <c r="G18" s="22"/>
    </row>
    <row r="19" spans="1:7" s="186" customFormat="1" ht="15">
      <c r="A19" s="65" t="s">
        <v>129</v>
      </c>
      <c r="B19" s="67" t="s">
        <v>209</v>
      </c>
      <c r="C19" s="69"/>
      <c r="D19" s="150"/>
      <c r="E19" s="69"/>
      <c r="F19" s="69"/>
      <c r="G19" s="70"/>
    </row>
    <row r="20" spans="1:7" s="126" customFormat="1" ht="15">
      <c r="A20" s="136">
        <v>6</v>
      </c>
      <c r="B20" s="97" t="s">
        <v>22</v>
      </c>
      <c r="C20" s="30">
        <v>0</v>
      </c>
      <c r="D20" s="151">
        <f>E20-C20</f>
        <v>0</v>
      </c>
      <c r="E20" s="30">
        <v>0</v>
      </c>
      <c r="F20" s="30"/>
      <c r="G20" s="137"/>
    </row>
    <row r="21" spans="1:7" s="126" customFormat="1" ht="15">
      <c r="A21" s="136">
        <v>67</v>
      </c>
      <c r="B21" s="97" t="s">
        <v>131</v>
      </c>
      <c r="C21" s="30">
        <v>0</v>
      </c>
      <c r="D21" s="151">
        <v>0</v>
      </c>
      <c r="E21" s="30">
        <v>0</v>
      </c>
      <c r="F21" s="30"/>
      <c r="G21" s="137"/>
    </row>
    <row r="22" spans="1:7" s="126" customFormat="1" ht="15">
      <c r="A22" s="136">
        <v>671</v>
      </c>
      <c r="B22" s="97" t="s">
        <v>132</v>
      </c>
      <c r="C22" s="30">
        <v>0</v>
      </c>
      <c r="D22" s="151">
        <f>E22-C22</f>
        <v>0</v>
      </c>
      <c r="E22" s="30">
        <v>0</v>
      </c>
      <c r="F22" s="30"/>
      <c r="G22" s="137"/>
    </row>
    <row r="23" spans="1:7" ht="15">
      <c r="A23" s="13">
        <v>6712</v>
      </c>
      <c r="B23" s="5" t="s">
        <v>222</v>
      </c>
      <c r="C23" s="31">
        <v>0</v>
      </c>
      <c r="D23" s="156">
        <f>E23-C23</f>
        <v>0</v>
      </c>
      <c r="E23" s="30">
        <v>0</v>
      </c>
      <c r="F23" s="18"/>
      <c r="G23" s="22"/>
    </row>
    <row r="24" spans="1:7" s="186" customFormat="1" ht="15">
      <c r="A24" s="65" t="s">
        <v>129</v>
      </c>
      <c r="B24" s="67" t="s">
        <v>163</v>
      </c>
      <c r="C24" s="69"/>
      <c r="D24" s="150"/>
      <c r="E24" s="69"/>
      <c r="F24" s="69"/>
      <c r="G24" s="70"/>
    </row>
    <row r="25" spans="1:7" s="126" customFormat="1" ht="15">
      <c r="A25" s="136">
        <v>6</v>
      </c>
      <c r="B25" s="97" t="s">
        <v>22</v>
      </c>
      <c r="C25" s="30">
        <f>C26</f>
        <v>17960</v>
      </c>
      <c r="D25" s="30">
        <f>D26</f>
        <v>14362.810000000001</v>
      </c>
      <c r="E25" s="30">
        <f>E26</f>
        <v>32322.81</v>
      </c>
      <c r="F25" s="30">
        <f>F26</f>
        <v>13605</v>
      </c>
      <c r="G25" s="30">
        <f>G26</f>
        <v>13605</v>
      </c>
    </row>
    <row r="26" spans="1:7" s="126" customFormat="1" ht="15">
      <c r="A26" s="136">
        <v>67</v>
      </c>
      <c r="B26" s="97" t="s">
        <v>131</v>
      </c>
      <c r="C26" s="30">
        <f aca="true" t="shared" si="0" ref="C26:E27">C27</f>
        <v>17960</v>
      </c>
      <c r="D26" s="30">
        <f t="shared" si="0"/>
        <v>14362.810000000001</v>
      </c>
      <c r="E26" s="30">
        <f t="shared" si="0"/>
        <v>32322.81</v>
      </c>
      <c r="F26" s="30">
        <v>13605</v>
      </c>
      <c r="G26" s="30">
        <v>13605</v>
      </c>
    </row>
    <row r="27" spans="1:7" s="126" customFormat="1" ht="15">
      <c r="A27" s="136">
        <v>671</v>
      </c>
      <c r="B27" s="97" t="s">
        <v>132</v>
      </c>
      <c r="C27" s="30">
        <f t="shared" si="0"/>
        <v>17960</v>
      </c>
      <c r="D27" s="30">
        <f t="shared" si="0"/>
        <v>14362.810000000001</v>
      </c>
      <c r="E27" s="30">
        <f t="shared" si="0"/>
        <v>32322.81</v>
      </c>
      <c r="F27" s="30">
        <f>F28</f>
        <v>0</v>
      </c>
      <c r="G27" s="30">
        <f>G28</f>
        <v>0</v>
      </c>
    </row>
    <row r="28" spans="1:7" ht="15">
      <c r="A28" s="13">
        <v>6711</v>
      </c>
      <c r="B28" s="5" t="s">
        <v>133</v>
      </c>
      <c r="C28" s="31">
        <v>17960</v>
      </c>
      <c r="D28" s="156">
        <f>E28-C28</f>
        <v>14362.810000000001</v>
      </c>
      <c r="E28" s="31">
        <v>32322.81</v>
      </c>
      <c r="F28" s="18"/>
      <c r="G28" s="22"/>
    </row>
    <row r="29" spans="1:7" s="186" customFormat="1" ht="15">
      <c r="A29" s="65" t="s">
        <v>129</v>
      </c>
      <c r="B29" s="67" t="s">
        <v>134</v>
      </c>
      <c r="C29" s="69"/>
      <c r="D29" s="150"/>
      <c r="E29" s="69"/>
      <c r="F29" s="69"/>
      <c r="G29" s="70"/>
    </row>
    <row r="30" spans="1:7" s="126" customFormat="1" ht="15">
      <c r="A30" s="136">
        <v>6</v>
      </c>
      <c r="B30" s="97" t="s">
        <v>22</v>
      </c>
      <c r="C30" s="30">
        <f>C31</f>
        <v>416</v>
      </c>
      <c r="D30" s="30">
        <f>D31</f>
        <v>300</v>
      </c>
      <c r="E30" s="30">
        <f>E31</f>
        <v>716</v>
      </c>
      <c r="F30" s="30">
        <f>F31</f>
        <v>416</v>
      </c>
      <c r="G30" s="30">
        <f>G31</f>
        <v>416</v>
      </c>
    </row>
    <row r="31" spans="1:7" s="126" customFormat="1" ht="15">
      <c r="A31" s="136">
        <v>66</v>
      </c>
      <c r="B31" s="97" t="s">
        <v>135</v>
      </c>
      <c r="C31" s="30">
        <f aca="true" t="shared" si="1" ref="C31:E32">C32</f>
        <v>416</v>
      </c>
      <c r="D31" s="30">
        <f t="shared" si="1"/>
        <v>300</v>
      </c>
      <c r="E31" s="30">
        <f t="shared" si="1"/>
        <v>716</v>
      </c>
      <c r="F31" s="30">
        <v>416</v>
      </c>
      <c r="G31" s="30">
        <v>416</v>
      </c>
    </row>
    <row r="32" spans="1:7" s="126" customFormat="1" ht="15">
      <c r="A32" s="136">
        <v>661</v>
      </c>
      <c r="B32" s="97" t="s">
        <v>136</v>
      </c>
      <c r="C32" s="30">
        <f t="shared" si="1"/>
        <v>416</v>
      </c>
      <c r="D32" s="30">
        <f t="shared" si="1"/>
        <v>300</v>
      </c>
      <c r="E32" s="30">
        <f t="shared" si="1"/>
        <v>716</v>
      </c>
      <c r="F32" s="30"/>
      <c r="G32" s="137"/>
    </row>
    <row r="33" spans="1:7" ht="15">
      <c r="A33" s="13">
        <v>6615</v>
      </c>
      <c r="B33" s="5" t="s">
        <v>137</v>
      </c>
      <c r="C33" s="31">
        <v>416</v>
      </c>
      <c r="D33" s="156">
        <f>E33-C33</f>
        <v>300</v>
      </c>
      <c r="E33" s="31">
        <v>716</v>
      </c>
      <c r="F33" s="18"/>
      <c r="G33" s="22"/>
    </row>
    <row r="34" spans="1:7" s="186" customFormat="1" ht="15">
      <c r="A34" s="65" t="s">
        <v>129</v>
      </c>
      <c r="B34" s="67" t="s">
        <v>156</v>
      </c>
      <c r="C34" s="69"/>
      <c r="D34" s="150"/>
      <c r="E34" s="69"/>
      <c r="F34" s="69"/>
      <c r="G34" s="70"/>
    </row>
    <row r="35" spans="1:7" s="126" customFormat="1" ht="15">
      <c r="A35" s="136">
        <v>6</v>
      </c>
      <c r="B35" s="97" t="s">
        <v>22</v>
      </c>
      <c r="C35" s="30">
        <f>C36</f>
        <v>22656</v>
      </c>
      <c r="D35" s="30">
        <f>D36</f>
        <v>0</v>
      </c>
      <c r="E35" s="30">
        <f>E36</f>
        <v>22656</v>
      </c>
      <c r="F35" s="30">
        <f>F36</f>
        <v>22656</v>
      </c>
      <c r="G35" s="30">
        <f>G36</f>
        <v>22656</v>
      </c>
    </row>
    <row r="36" spans="1:7" s="126" customFormat="1" ht="15">
      <c r="A36" s="136">
        <v>65</v>
      </c>
      <c r="B36" s="97" t="s">
        <v>147</v>
      </c>
      <c r="C36" s="30">
        <f aca="true" t="shared" si="2" ref="C36:E37">C37</f>
        <v>22656</v>
      </c>
      <c r="D36" s="30">
        <f t="shared" si="2"/>
        <v>0</v>
      </c>
      <c r="E36" s="30">
        <f t="shared" si="2"/>
        <v>22656</v>
      </c>
      <c r="F36" s="30">
        <v>22656</v>
      </c>
      <c r="G36" s="30">
        <v>22656</v>
      </c>
    </row>
    <row r="37" spans="1:7" s="126" customFormat="1" ht="15">
      <c r="A37" s="136">
        <v>652</v>
      </c>
      <c r="B37" s="97" t="s">
        <v>148</v>
      </c>
      <c r="C37" s="30">
        <f t="shared" si="2"/>
        <v>22656</v>
      </c>
      <c r="D37" s="30">
        <f t="shared" si="2"/>
        <v>0</v>
      </c>
      <c r="E37" s="30">
        <f t="shared" si="2"/>
        <v>22656</v>
      </c>
      <c r="F37" s="30"/>
      <c r="G37" s="137"/>
    </row>
    <row r="38" spans="1:7" ht="15">
      <c r="A38" s="13">
        <v>6526</v>
      </c>
      <c r="B38" s="5" t="s">
        <v>157</v>
      </c>
      <c r="C38" s="31">
        <v>22656</v>
      </c>
      <c r="D38" s="156">
        <f>E38-C38</f>
        <v>0</v>
      </c>
      <c r="E38" s="31">
        <v>22656</v>
      </c>
      <c r="F38" s="18"/>
      <c r="G38" s="22"/>
    </row>
    <row r="39" spans="1:7" s="205" customFormat="1" ht="15">
      <c r="A39" s="204" t="s">
        <v>129</v>
      </c>
      <c r="B39" s="67" t="s">
        <v>151</v>
      </c>
      <c r="C39" s="71"/>
      <c r="D39" s="158"/>
      <c r="E39" s="71"/>
      <c r="F39" s="72"/>
      <c r="G39" s="73"/>
    </row>
    <row r="40" spans="1:7" s="126" customFormat="1" ht="15">
      <c r="A40" s="136">
        <v>6</v>
      </c>
      <c r="B40" s="97" t="s">
        <v>22</v>
      </c>
      <c r="C40" s="30">
        <f>C41</f>
        <v>437892</v>
      </c>
      <c r="D40" s="30">
        <f>D41</f>
        <v>48122.22999999998</v>
      </c>
      <c r="E40" s="30">
        <f>E41</f>
        <v>486014.23</v>
      </c>
      <c r="F40" s="30">
        <f>F41</f>
        <v>437892</v>
      </c>
      <c r="G40" s="30">
        <f>G41</f>
        <v>437892</v>
      </c>
    </row>
    <row r="41" spans="1:7" s="126" customFormat="1" ht="15">
      <c r="A41" s="136">
        <v>63</v>
      </c>
      <c r="B41" s="97" t="s">
        <v>139</v>
      </c>
      <c r="C41" s="30">
        <f aca="true" t="shared" si="3" ref="C41:E42">C42</f>
        <v>437892</v>
      </c>
      <c r="D41" s="30">
        <f t="shared" si="3"/>
        <v>48122.22999999998</v>
      </c>
      <c r="E41" s="30">
        <f t="shared" si="3"/>
        <v>486014.23</v>
      </c>
      <c r="F41" s="30">
        <v>437892</v>
      </c>
      <c r="G41" s="30">
        <v>437892</v>
      </c>
    </row>
    <row r="42" spans="1:7" s="126" customFormat="1" ht="15">
      <c r="A42" s="136">
        <v>636</v>
      </c>
      <c r="B42" s="97" t="s">
        <v>149</v>
      </c>
      <c r="C42" s="30">
        <f t="shared" si="3"/>
        <v>437892</v>
      </c>
      <c r="D42" s="30">
        <f t="shared" si="3"/>
        <v>48122.22999999998</v>
      </c>
      <c r="E42" s="30">
        <f t="shared" si="3"/>
        <v>486014.23</v>
      </c>
      <c r="F42" s="30"/>
      <c r="G42" s="137"/>
    </row>
    <row r="43" spans="1:7" ht="15">
      <c r="A43" s="13">
        <v>6361</v>
      </c>
      <c r="B43" s="5" t="s">
        <v>152</v>
      </c>
      <c r="C43" s="31">
        <v>437892</v>
      </c>
      <c r="D43" s="156">
        <f>E43-C43</f>
        <v>48122.22999999998</v>
      </c>
      <c r="E43" s="31">
        <v>486014.23</v>
      </c>
      <c r="F43" s="18"/>
      <c r="G43" s="22"/>
    </row>
    <row r="44" spans="1:7" s="205" customFormat="1" ht="15">
      <c r="A44" s="204" t="s">
        <v>129</v>
      </c>
      <c r="B44" s="67" t="s">
        <v>154</v>
      </c>
      <c r="C44" s="71"/>
      <c r="D44" s="158"/>
      <c r="E44" s="71"/>
      <c r="F44" s="72"/>
      <c r="G44" s="73"/>
    </row>
    <row r="45" spans="1:7" s="126" customFormat="1" ht="15">
      <c r="A45" s="136">
        <v>6</v>
      </c>
      <c r="B45" s="97" t="s">
        <v>22</v>
      </c>
      <c r="C45" s="30">
        <f>C46</f>
        <v>9158</v>
      </c>
      <c r="D45" s="30">
        <f>D46</f>
        <v>16360.310000000001</v>
      </c>
      <c r="E45" s="30">
        <f>E46</f>
        <v>25518.31</v>
      </c>
      <c r="F45" s="30">
        <f>F46</f>
        <v>9158</v>
      </c>
      <c r="G45" s="30">
        <f>G46</f>
        <v>9158</v>
      </c>
    </row>
    <row r="46" spans="1:7" s="126" customFormat="1" ht="15">
      <c r="A46" s="136">
        <v>63</v>
      </c>
      <c r="B46" s="97" t="s">
        <v>139</v>
      </c>
      <c r="C46" s="30">
        <f>C47</f>
        <v>9158</v>
      </c>
      <c r="D46" s="30">
        <f>D47</f>
        <v>16360.310000000001</v>
      </c>
      <c r="E46" s="30">
        <f>E47</f>
        <v>25518.31</v>
      </c>
      <c r="F46" s="30">
        <v>9158</v>
      </c>
      <c r="G46" s="30">
        <v>9158</v>
      </c>
    </row>
    <row r="47" spans="1:7" s="126" customFormat="1" ht="15">
      <c r="A47" s="136">
        <v>636</v>
      </c>
      <c r="B47" s="97" t="s">
        <v>149</v>
      </c>
      <c r="C47" s="30">
        <f>SUM(C48,C49)</f>
        <v>9158</v>
      </c>
      <c r="D47" s="30">
        <f>SUM(D48,D49)</f>
        <v>16360.310000000001</v>
      </c>
      <c r="E47" s="30">
        <f>SUM(E48,E49)</f>
        <v>25518.31</v>
      </c>
      <c r="F47" s="30"/>
      <c r="G47" s="137"/>
    </row>
    <row r="48" spans="1:7" ht="15">
      <c r="A48" s="13">
        <v>6361</v>
      </c>
      <c r="B48" s="5" t="s">
        <v>155</v>
      </c>
      <c r="C48" s="31">
        <v>0</v>
      </c>
      <c r="D48" s="156">
        <f>E48-C48</f>
        <v>0</v>
      </c>
      <c r="E48" s="31">
        <v>0</v>
      </c>
      <c r="F48" s="18"/>
      <c r="G48" s="22"/>
    </row>
    <row r="49" spans="1:7" ht="15">
      <c r="A49" s="13">
        <v>6362</v>
      </c>
      <c r="B49" s="5" t="s">
        <v>158</v>
      </c>
      <c r="C49" s="31">
        <v>9158</v>
      </c>
      <c r="D49" s="156">
        <f>E49-C49</f>
        <v>16360.310000000001</v>
      </c>
      <c r="E49" s="31">
        <v>25518.31</v>
      </c>
      <c r="F49" s="18"/>
      <c r="G49" s="22"/>
    </row>
    <row r="50" spans="1:7" s="205" customFormat="1" ht="15">
      <c r="A50" s="204" t="s">
        <v>129</v>
      </c>
      <c r="B50" s="67" t="s">
        <v>153</v>
      </c>
      <c r="C50" s="71"/>
      <c r="D50" s="158"/>
      <c r="E50" s="71"/>
      <c r="F50" s="72"/>
      <c r="G50" s="73"/>
    </row>
    <row r="51" spans="1:7" s="126" customFormat="1" ht="15">
      <c r="A51" s="136">
        <v>6</v>
      </c>
      <c r="B51" s="97" t="s">
        <v>22</v>
      </c>
      <c r="C51" s="30">
        <f>C52</f>
        <v>66</v>
      </c>
      <c r="D51" s="30">
        <f>D52</f>
        <v>0</v>
      </c>
      <c r="E51" s="30">
        <f>E52</f>
        <v>66</v>
      </c>
      <c r="F51" s="30">
        <f>F52</f>
        <v>66</v>
      </c>
      <c r="G51" s="30">
        <f>G52</f>
        <v>66</v>
      </c>
    </row>
    <row r="52" spans="1:7" s="126" customFormat="1" ht="15">
      <c r="A52" s="136">
        <v>63</v>
      </c>
      <c r="B52" s="97" t="s">
        <v>139</v>
      </c>
      <c r="C52" s="30">
        <f aca="true" t="shared" si="4" ref="C52:E53">C53</f>
        <v>66</v>
      </c>
      <c r="D52" s="30">
        <f t="shared" si="4"/>
        <v>0</v>
      </c>
      <c r="E52" s="30">
        <f t="shared" si="4"/>
        <v>66</v>
      </c>
      <c r="F52" s="30">
        <v>66</v>
      </c>
      <c r="G52" s="30">
        <v>66</v>
      </c>
    </row>
    <row r="53" spans="1:7" s="126" customFormat="1" ht="15">
      <c r="A53" s="136">
        <v>636</v>
      </c>
      <c r="B53" s="97" t="s">
        <v>149</v>
      </c>
      <c r="C53" s="30">
        <f t="shared" si="4"/>
        <v>66</v>
      </c>
      <c r="D53" s="30">
        <f t="shared" si="4"/>
        <v>0</v>
      </c>
      <c r="E53" s="30">
        <f t="shared" si="4"/>
        <v>66</v>
      </c>
      <c r="F53" s="30"/>
      <c r="G53" s="137"/>
    </row>
    <row r="54" spans="1:7" ht="15">
      <c r="A54" s="13">
        <v>6361</v>
      </c>
      <c r="B54" s="5" t="s">
        <v>150</v>
      </c>
      <c r="C54" s="31">
        <v>66</v>
      </c>
      <c r="D54" s="156">
        <f>E54-C54</f>
        <v>0</v>
      </c>
      <c r="E54" s="31">
        <v>66</v>
      </c>
      <c r="F54" s="18"/>
      <c r="G54" s="22"/>
    </row>
    <row r="55" spans="1:7" s="205" customFormat="1" ht="15">
      <c r="A55" s="204" t="s">
        <v>129</v>
      </c>
      <c r="B55" s="67" t="s">
        <v>159</v>
      </c>
      <c r="C55" s="71"/>
      <c r="D55" s="158"/>
      <c r="E55" s="71"/>
      <c r="F55" s="72"/>
      <c r="G55" s="73"/>
    </row>
    <row r="56" spans="1:7" s="126" customFormat="1" ht="15">
      <c r="A56" s="136">
        <v>6</v>
      </c>
      <c r="B56" s="97" t="s">
        <v>146</v>
      </c>
      <c r="C56" s="30">
        <f aca="true" t="shared" si="5" ref="C56:E58">C57</f>
        <v>0</v>
      </c>
      <c r="D56" s="30">
        <f t="shared" si="5"/>
        <v>200</v>
      </c>
      <c r="E56" s="30">
        <f t="shared" si="5"/>
        <v>200</v>
      </c>
      <c r="F56" s="30"/>
      <c r="G56" s="137"/>
    </row>
    <row r="57" spans="1:7" s="126" customFormat="1" ht="15">
      <c r="A57" s="136">
        <v>63</v>
      </c>
      <c r="B57" s="97" t="s">
        <v>139</v>
      </c>
      <c r="C57" s="30">
        <f t="shared" si="5"/>
        <v>0</v>
      </c>
      <c r="D57" s="30">
        <f t="shared" si="5"/>
        <v>200</v>
      </c>
      <c r="E57" s="30">
        <f t="shared" si="5"/>
        <v>200</v>
      </c>
      <c r="F57" s="30"/>
      <c r="G57" s="137"/>
    </row>
    <row r="58" spans="1:7" s="126" customFormat="1" ht="15">
      <c r="A58" s="136">
        <v>636</v>
      </c>
      <c r="B58" s="97" t="s">
        <v>149</v>
      </c>
      <c r="C58" s="30">
        <f t="shared" si="5"/>
        <v>0</v>
      </c>
      <c r="D58" s="30">
        <f t="shared" si="5"/>
        <v>200</v>
      </c>
      <c r="E58" s="30">
        <f t="shared" si="5"/>
        <v>200</v>
      </c>
      <c r="F58" s="30"/>
      <c r="G58" s="137"/>
    </row>
    <row r="59" spans="1:7" ht="15">
      <c r="A59" s="13">
        <v>6361</v>
      </c>
      <c r="B59" s="5" t="s">
        <v>160</v>
      </c>
      <c r="C59" s="31">
        <v>0</v>
      </c>
      <c r="D59" s="156">
        <f>E59-C59</f>
        <v>200</v>
      </c>
      <c r="E59" s="31">
        <v>200</v>
      </c>
      <c r="F59" s="18"/>
      <c r="G59" s="22"/>
    </row>
    <row r="60" spans="1:7" s="205" customFormat="1" ht="15">
      <c r="A60" s="204" t="s">
        <v>129</v>
      </c>
      <c r="B60" s="67" t="s">
        <v>268</v>
      </c>
      <c r="C60" s="71"/>
      <c r="D60" s="158"/>
      <c r="E60" s="71"/>
      <c r="F60" s="72"/>
      <c r="G60" s="73"/>
    </row>
    <row r="61" spans="1:7" s="126" customFormat="1" ht="15">
      <c r="A61" s="136">
        <v>6</v>
      </c>
      <c r="B61" s="97" t="s">
        <v>146</v>
      </c>
      <c r="C61" s="30">
        <f aca="true" t="shared" si="6" ref="C61:E63">C62</f>
        <v>0</v>
      </c>
      <c r="D61" s="30">
        <f t="shared" si="6"/>
        <v>200</v>
      </c>
      <c r="E61" s="30">
        <f t="shared" si="6"/>
        <v>200</v>
      </c>
      <c r="F61" s="30"/>
      <c r="G61" s="137"/>
    </row>
    <row r="62" spans="1:7" s="126" customFormat="1" ht="15">
      <c r="A62" s="136">
        <v>63</v>
      </c>
      <c r="B62" s="97" t="s">
        <v>139</v>
      </c>
      <c r="C62" s="30">
        <f t="shared" si="6"/>
        <v>0</v>
      </c>
      <c r="D62" s="30">
        <f t="shared" si="6"/>
        <v>200</v>
      </c>
      <c r="E62" s="30">
        <f t="shared" si="6"/>
        <v>200</v>
      </c>
      <c r="F62" s="30"/>
      <c r="G62" s="137"/>
    </row>
    <row r="63" spans="1:7" s="126" customFormat="1" ht="15">
      <c r="A63" s="136">
        <v>636</v>
      </c>
      <c r="B63" s="97" t="s">
        <v>149</v>
      </c>
      <c r="C63" s="30">
        <f t="shared" si="6"/>
        <v>0</v>
      </c>
      <c r="D63" s="30">
        <f t="shared" si="6"/>
        <v>200</v>
      </c>
      <c r="E63" s="30">
        <f t="shared" si="6"/>
        <v>200</v>
      </c>
      <c r="F63" s="30"/>
      <c r="G63" s="137"/>
    </row>
    <row r="64" spans="1:7" ht="15">
      <c r="A64" s="13">
        <v>6361</v>
      </c>
      <c r="B64" s="5" t="s">
        <v>160</v>
      </c>
      <c r="C64" s="31">
        <v>0</v>
      </c>
      <c r="D64" s="156">
        <f>E64-C64</f>
        <v>200</v>
      </c>
      <c r="E64" s="31">
        <v>200</v>
      </c>
      <c r="F64" s="18"/>
      <c r="G64" s="22"/>
    </row>
    <row r="65" spans="1:7" s="205" customFormat="1" ht="15">
      <c r="A65" s="204" t="s">
        <v>129</v>
      </c>
      <c r="B65" s="67" t="s">
        <v>138</v>
      </c>
      <c r="C65" s="71"/>
      <c r="D65" s="158"/>
      <c r="E65" s="71"/>
      <c r="F65" s="72"/>
      <c r="G65" s="73"/>
    </row>
    <row r="66" spans="1:7" s="126" customFormat="1" ht="15">
      <c r="A66" s="136">
        <v>6</v>
      </c>
      <c r="B66" s="97" t="s">
        <v>22</v>
      </c>
      <c r="C66" s="30">
        <f>C67</f>
        <v>38147</v>
      </c>
      <c r="D66" s="151">
        <f>D67</f>
        <v>-11348</v>
      </c>
      <c r="E66" s="30">
        <f>E67</f>
        <v>26799</v>
      </c>
      <c r="F66" s="30">
        <f>F67</f>
        <v>38147</v>
      </c>
      <c r="G66" s="30">
        <f>G67</f>
        <v>38147</v>
      </c>
    </row>
    <row r="67" spans="1:7" s="126" customFormat="1" ht="15">
      <c r="A67" s="136">
        <v>63</v>
      </c>
      <c r="B67" s="97" t="s">
        <v>139</v>
      </c>
      <c r="C67" s="30">
        <f>C68</f>
        <v>38147</v>
      </c>
      <c r="D67" s="151">
        <f>D68</f>
        <v>-11348</v>
      </c>
      <c r="E67" s="30">
        <f>E68</f>
        <v>26799</v>
      </c>
      <c r="F67" s="30">
        <v>38147</v>
      </c>
      <c r="G67" s="30">
        <v>38147</v>
      </c>
    </row>
    <row r="68" spans="1:7" s="126" customFormat="1" ht="15">
      <c r="A68" s="136">
        <v>636</v>
      </c>
      <c r="B68" s="97" t="s">
        <v>140</v>
      </c>
      <c r="C68" s="30">
        <v>38147</v>
      </c>
      <c r="D68" s="151">
        <f>E68-C68</f>
        <v>-11348</v>
      </c>
      <c r="E68" s="30">
        <v>26799</v>
      </c>
      <c r="F68" s="30"/>
      <c r="G68" s="137"/>
    </row>
    <row r="69" spans="1:7" ht="15">
      <c r="A69" s="13">
        <v>6361</v>
      </c>
      <c r="B69" s="5" t="s">
        <v>162</v>
      </c>
      <c r="C69" s="31"/>
      <c r="D69" s="156"/>
      <c r="E69" s="31"/>
      <c r="F69" s="18"/>
      <c r="G69" s="22"/>
    </row>
    <row r="70" spans="1:7" ht="15">
      <c r="A70" s="13">
        <v>6361</v>
      </c>
      <c r="B70" s="5" t="s">
        <v>169</v>
      </c>
      <c r="C70" s="31"/>
      <c r="D70" s="156"/>
      <c r="E70" s="31"/>
      <c r="F70" s="18"/>
      <c r="G70" s="22"/>
    </row>
    <row r="71" spans="1:7" ht="15">
      <c r="A71" s="13">
        <v>6362</v>
      </c>
      <c r="B71" s="5" t="s">
        <v>161</v>
      </c>
      <c r="C71" s="31"/>
      <c r="D71" s="156"/>
      <c r="E71" s="31"/>
      <c r="F71" s="18"/>
      <c r="G71" s="22"/>
    </row>
    <row r="72" spans="1:7" s="205" customFormat="1" ht="15">
      <c r="A72" s="204" t="s">
        <v>129</v>
      </c>
      <c r="B72" s="67" t="s">
        <v>164</v>
      </c>
      <c r="C72" s="71"/>
      <c r="D72" s="158"/>
      <c r="E72" s="71"/>
      <c r="F72" s="72"/>
      <c r="G72" s="73"/>
    </row>
    <row r="73" spans="1:7" s="126" customFormat="1" ht="15">
      <c r="A73" s="136">
        <v>6</v>
      </c>
      <c r="B73" s="97" t="s">
        <v>22</v>
      </c>
      <c r="C73" s="30">
        <f>C74</f>
        <v>664</v>
      </c>
      <c r="D73" s="30">
        <f>D74</f>
        <v>35</v>
      </c>
      <c r="E73" s="30">
        <f>E74</f>
        <v>699</v>
      </c>
      <c r="F73" s="30">
        <f>F74</f>
        <v>664</v>
      </c>
      <c r="G73" s="30">
        <f>G74</f>
        <v>664</v>
      </c>
    </row>
    <row r="74" spans="1:7" s="126" customFormat="1" ht="15">
      <c r="A74" s="136">
        <v>63</v>
      </c>
      <c r="B74" s="97" t="s">
        <v>139</v>
      </c>
      <c r="C74" s="30">
        <v>664</v>
      </c>
      <c r="D74" s="151">
        <f>E74-C74</f>
        <v>35</v>
      </c>
      <c r="E74" s="30">
        <v>699</v>
      </c>
      <c r="F74" s="30">
        <v>664</v>
      </c>
      <c r="G74" s="30">
        <v>664</v>
      </c>
    </row>
    <row r="75" spans="1:7" s="126" customFormat="1" ht="15">
      <c r="A75" s="136">
        <v>636</v>
      </c>
      <c r="B75" s="97" t="s">
        <v>140</v>
      </c>
      <c r="C75" s="30"/>
      <c r="D75" s="151"/>
      <c r="E75" s="30"/>
      <c r="F75" s="30"/>
      <c r="G75" s="137"/>
    </row>
    <row r="76" spans="1:7" ht="15">
      <c r="A76" s="13">
        <v>6361</v>
      </c>
      <c r="B76" s="5" t="s">
        <v>166</v>
      </c>
      <c r="C76" s="31"/>
      <c r="D76" s="156"/>
      <c r="E76" s="31"/>
      <c r="F76" s="18"/>
      <c r="G76" s="22"/>
    </row>
    <row r="77" spans="1:7" ht="15">
      <c r="A77" s="13">
        <v>638</v>
      </c>
      <c r="B77" s="5" t="s">
        <v>165</v>
      </c>
      <c r="C77" s="31"/>
      <c r="D77" s="156"/>
      <c r="E77" s="31"/>
      <c r="F77" s="18"/>
      <c r="G77" s="22"/>
    </row>
    <row r="78" spans="1:7" ht="15">
      <c r="A78" s="13">
        <v>6381</v>
      </c>
      <c r="B78" s="5" t="s">
        <v>60</v>
      </c>
      <c r="C78" s="31"/>
      <c r="D78" s="156"/>
      <c r="E78" s="31"/>
      <c r="F78" s="18"/>
      <c r="G78" s="22"/>
    </row>
    <row r="79" spans="1:7" s="205" customFormat="1" ht="15">
      <c r="A79" s="206" t="s">
        <v>129</v>
      </c>
      <c r="B79" s="67" t="s">
        <v>207</v>
      </c>
      <c r="C79" s="71"/>
      <c r="D79" s="207"/>
      <c r="E79" s="73"/>
      <c r="F79" s="72"/>
      <c r="G79" s="73"/>
    </row>
    <row r="80" spans="1:7" s="126" customFormat="1" ht="15">
      <c r="A80" s="136">
        <v>6</v>
      </c>
      <c r="B80" s="97" t="s">
        <v>146</v>
      </c>
      <c r="C80" s="30">
        <f>C81</f>
        <v>266</v>
      </c>
      <c r="D80" s="151">
        <f aca="true" t="shared" si="7" ref="D80:G81">D81</f>
        <v>-57.5</v>
      </c>
      <c r="E80" s="30">
        <f t="shared" si="7"/>
        <v>208.5</v>
      </c>
      <c r="F80" s="30">
        <f t="shared" si="7"/>
        <v>266</v>
      </c>
      <c r="G80" s="30">
        <f t="shared" si="7"/>
        <v>266</v>
      </c>
    </row>
    <row r="81" spans="1:7" s="126" customFormat="1" ht="15">
      <c r="A81" s="136">
        <v>65</v>
      </c>
      <c r="B81" s="97" t="s">
        <v>147</v>
      </c>
      <c r="C81" s="30">
        <f>C82</f>
        <v>266</v>
      </c>
      <c r="D81" s="151">
        <f t="shared" si="7"/>
        <v>-57.5</v>
      </c>
      <c r="E81" s="30">
        <f t="shared" si="7"/>
        <v>208.5</v>
      </c>
      <c r="F81" s="30">
        <v>266</v>
      </c>
      <c r="G81" s="30">
        <v>266</v>
      </c>
    </row>
    <row r="82" spans="1:7" s="126" customFormat="1" ht="15">
      <c r="A82" s="136">
        <v>652</v>
      </c>
      <c r="B82" s="97" t="s">
        <v>148</v>
      </c>
      <c r="C82" s="30">
        <f>C83</f>
        <v>266</v>
      </c>
      <c r="D82" s="151">
        <f>D83</f>
        <v>-57.5</v>
      </c>
      <c r="E82" s="30">
        <f>E83</f>
        <v>208.5</v>
      </c>
      <c r="F82" s="30"/>
      <c r="G82" s="137"/>
    </row>
    <row r="83" spans="1:7" ht="15">
      <c r="A83" s="13">
        <v>6526</v>
      </c>
      <c r="B83" s="5" t="s">
        <v>220</v>
      </c>
      <c r="C83" s="31">
        <v>266</v>
      </c>
      <c r="D83" s="149">
        <f>E83-C83</f>
        <v>-57.5</v>
      </c>
      <c r="E83" s="135">
        <v>208.5</v>
      </c>
      <c r="F83" s="18"/>
      <c r="G83" s="22"/>
    </row>
    <row r="84" spans="1:7" s="205" customFormat="1" ht="15">
      <c r="A84" s="65" t="s">
        <v>129</v>
      </c>
      <c r="B84" s="67" t="s">
        <v>208</v>
      </c>
      <c r="C84" s="71"/>
      <c r="D84" s="207"/>
      <c r="E84" s="208"/>
      <c r="F84" s="72"/>
      <c r="G84" s="73"/>
    </row>
    <row r="85" spans="1:7" s="126" customFormat="1" ht="15">
      <c r="A85" s="136">
        <v>6</v>
      </c>
      <c r="B85" s="97" t="s">
        <v>22</v>
      </c>
      <c r="C85" s="30">
        <f aca="true" t="shared" si="8" ref="C85:E87">C86</f>
        <v>0</v>
      </c>
      <c r="D85" s="30">
        <f t="shared" si="8"/>
        <v>315.22</v>
      </c>
      <c r="E85" s="30">
        <f t="shared" si="8"/>
        <v>315.22</v>
      </c>
      <c r="F85" s="30"/>
      <c r="G85" s="30"/>
    </row>
    <row r="86" spans="1:7" s="126" customFormat="1" ht="15">
      <c r="A86" s="136">
        <v>63</v>
      </c>
      <c r="B86" s="97" t="s">
        <v>218</v>
      </c>
      <c r="C86" s="30">
        <f t="shared" si="8"/>
        <v>0</v>
      </c>
      <c r="D86" s="30">
        <f t="shared" si="8"/>
        <v>315.22</v>
      </c>
      <c r="E86" s="30">
        <f t="shared" si="8"/>
        <v>315.22</v>
      </c>
      <c r="F86" s="30"/>
      <c r="G86" s="30"/>
    </row>
    <row r="87" spans="1:7" s="126" customFormat="1" ht="15">
      <c r="A87" s="136">
        <v>634</v>
      </c>
      <c r="B87" s="97" t="s">
        <v>219</v>
      </c>
      <c r="C87" s="30">
        <f t="shared" si="8"/>
        <v>0</v>
      </c>
      <c r="D87" s="30">
        <f t="shared" si="8"/>
        <v>315.22</v>
      </c>
      <c r="E87" s="30">
        <f t="shared" si="8"/>
        <v>315.22</v>
      </c>
      <c r="F87" s="30"/>
      <c r="G87" s="137"/>
    </row>
    <row r="88" spans="1:7" ht="15">
      <c r="A88" s="13">
        <v>6341</v>
      </c>
      <c r="B88" s="5" t="s">
        <v>211</v>
      </c>
      <c r="C88" s="31">
        <v>0</v>
      </c>
      <c r="D88" s="149">
        <f>E88-C88</f>
        <v>315.22</v>
      </c>
      <c r="E88" s="135">
        <v>315.22</v>
      </c>
      <c r="F88" s="18"/>
      <c r="G88" s="22"/>
    </row>
    <row r="89" spans="1:7" s="205" customFormat="1" ht="15">
      <c r="A89" s="65" t="s">
        <v>129</v>
      </c>
      <c r="B89" s="67" t="s">
        <v>270</v>
      </c>
      <c r="C89" s="71"/>
      <c r="D89" s="207"/>
      <c r="E89" s="208"/>
      <c r="F89" s="72"/>
      <c r="G89" s="73"/>
    </row>
    <row r="90" spans="1:7" s="126" customFormat="1" ht="15">
      <c r="A90" s="136">
        <v>6</v>
      </c>
      <c r="B90" s="97" t="s">
        <v>22</v>
      </c>
      <c r="C90" s="30">
        <f aca="true" t="shared" si="9" ref="C90:E92">C91</f>
        <v>0</v>
      </c>
      <c r="D90" s="30">
        <f t="shared" si="9"/>
        <v>214.08</v>
      </c>
      <c r="E90" s="30">
        <f t="shared" si="9"/>
        <v>214.08</v>
      </c>
      <c r="F90" s="30"/>
      <c r="G90" s="30"/>
    </row>
    <row r="91" spans="1:7" s="126" customFormat="1" ht="15">
      <c r="A91" s="136">
        <v>63</v>
      </c>
      <c r="B91" s="97" t="s">
        <v>218</v>
      </c>
      <c r="C91" s="30">
        <f t="shared" si="9"/>
        <v>0</v>
      </c>
      <c r="D91" s="30">
        <f t="shared" si="9"/>
        <v>214.08</v>
      </c>
      <c r="E91" s="30">
        <f t="shared" si="9"/>
        <v>214.08</v>
      </c>
      <c r="F91" s="30"/>
      <c r="G91" s="30"/>
    </row>
    <row r="92" spans="1:7" s="126" customFormat="1" ht="15">
      <c r="A92" s="136">
        <v>636</v>
      </c>
      <c r="B92" s="97" t="s">
        <v>271</v>
      </c>
      <c r="C92" s="30">
        <f t="shared" si="9"/>
        <v>0</v>
      </c>
      <c r="D92" s="30">
        <f t="shared" si="9"/>
        <v>214.08</v>
      </c>
      <c r="E92" s="30">
        <f t="shared" si="9"/>
        <v>214.08</v>
      </c>
      <c r="F92" s="30"/>
      <c r="G92" s="137"/>
    </row>
    <row r="93" spans="1:7" ht="15">
      <c r="A93" s="13">
        <v>6361</v>
      </c>
      <c r="B93" s="5" t="s">
        <v>150</v>
      </c>
      <c r="C93" s="31">
        <v>0</v>
      </c>
      <c r="D93" s="149">
        <f>E93-C93</f>
        <v>214.08</v>
      </c>
      <c r="E93" s="135">
        <v>214.08</v>
      </c>
      <c r="F93" s="18"/>
      <c r="G93" s="22"/>
    </row>
    <row r="94" spans="1:7" s="205" customFormat="1" ht="15">
      <c r="A94" s="204" t="s">
        <v>129</v>
      </c>
      <c r="B94" s="67" t="s">
        <v>210</v>
      </c>
      <c r="C94" s="71"/>
      <c r="D94" s="158"/>
      <c r="E94" s="71"/>
      <c r="F94" s="72"/>
      <c r="G94" s="73"/>
    </row>
    <row r="95" spans="1:7" s="126" customFormat="1" ht="15">
      <c r="A95" s="136">
        <v>6</v>
      </c>
      <c r="B95" s="97" t="s">
        <v>22</v>
      </c>
      <c r="C95" s="30">
        <f>C96</f>
        <v>128</v>
      </c>
      <c r="D95" s="30">
        <f>D96</f>
        <v>0</v>
      </c>
      <c r="E95" s="30">
        <f>E96</f>
        <v>128</v>
      </c>
      <c r="F95" s="30">
        <f>F96</f>
        <v>128</v>
      </c>
      <c r="G95" s="30">
        <f>G96</f>
        <v>128</v>
      </c>
    </row>
    <row r="96" spans="1:7" s="126" customFormat="1" ht="15">
      <c r="A96" s="136">
        <v>63</v>
      </c>
      <c r="B96" s="97" t="s">
        <v>218</v>
      </c>
      <c r="C96" s="30">
        <f aca="true" t="shared" si="10" ref="C96:E97">C97</f>
        <v>128</v>
      </c>
      <c r="D96" s="30">
        <f t="shared" si="10"/>
        <v>0</v>
      </c>
      <c r="E96" s="30">
        <f t="shared" si="10"/>
        <v>128</v>
      </c>
      <c r="F96" s="30">
        <v>128</v>
      </c>
      <c r="G96" s="30">
        <v>128</v>
      </c>
    </row>
    <row r="97" spans="1:7" s="126" customFormat="1" ht="15">
      <c r="A97" s="136">
        <v>636</v>
      </c>
      <c r="B97" s="97" t="s">
        <v>140</v>
      </c>
      <c r="C97" s="30">
        <f t="shared" si="10"/>
        <v>128</v>
      </c>
      <c r="D97" s="30">
        <f t="shared" si="10"/>
        <v>0</v>
      </c>
      <c r="E97" s="30">
        <f t="shared" si="10"/>
        <v>128</v>
      </c>
      <c r="F97" s="30"/>
      <c r="G97" s="137"/>
    </row>
    <row r="98" spans="1:7" ht="15">
      <c r="A98" s="13">
        <v>6361</v>
      </c>
      <c r="B98" s="5" t="s">
        <v>140</v>
      </c>
      <c r="C98" s="31">
        <v>128</v>
      </c>
      <c r="D98" s="156">
        <f>E98-C98</f>
        <v>0</v>
      </c>
      <c r="E98" s="31">
        <v>128</v>
      </c>
      <c r="F98" s="18"/>
      <c r="G98" s="22"/>
    </row>
    <row r="99" spans="1:7" s="205" customFormat="1" ht="15">
      <c r="A99" s="204" t="s">
        <v>129</v>
      </c>
      <c r="B99" s="67" t="s">
        <v>141</v>
      </c>
      <c r="C99" s="71"/>
      <c r="D99" s="158"/>
      <c r="E99" s="71"/>
      <c r="F99" s="72"/>
      <c r="G99" s="73"/>
    </row>
    <row r="100" spans="1:7" s="126" customFormat="1" ht="15">
      <c r="A100" s="136">
        <v>6</v>
      </c>
      <c r="B100" s="97" t="s">
        <v>22</v>
      </c>
      <c r="C100" s="30">
        <f>C101</f>
        <v>2122</v>
      </c>
      <c r="D100" s="30">
        <f>D101</f>
        <v>0</v>
      </c>
      <c r="E100" s="30">
        <f>E101</f>
        <v>2122</v>
      </c>
      <c r="F100" s="30">
        <f>F101</f>
        <v>2122</v>
      </c>
      <c r="G100" s="30">
        <f>G101</f>
        <v>2122</v>
      </c>
    </row>
    <row r="101" spans="1:7" s="126" customFormat="1" ht="15">
      <c r="A101" s="136">
        <v>66</v>
      </c>
      <c r="B101" s="97" t="s">
        <v>135</v>
      </c>
      <c r="C101" s="30">
        <f>C102</f>
        <v>2122</v>
      </c>
      <c r="D101" s="30">
        <f>D102</f>
        <v>0</v>
      </c>
      <c r="E101" s="30">
        <f>E102</f>
        <v>2122</v>
      </c>
      <c r="F101" s="30">
        <v>2122</v>
      </c>
      <c r="G101" s="30">
        <v>2122</v>
      </c>
    </row>
    <row r="102" spans="1:7" s="126" customFormat="1" ht="15">
      <c r="A102" s="136">
        <v>663</v>
      </c>
      <c r="B102" s="97" t="s">
        <v>142</v>
      </c>
      <c r="C102" s="30">
        <v>2122</v>
      </c>
      <c r="D102" s="151">
        <f>E102-C102</f>
        <v>0</v>
      </c>
      <c r="E102" s="30">
        <v>2122</v>
      </c>
      <c r="F102" s="30"/>
      <c r="G102" s="137"/>
    </row>
    <row r="103" spans="1:7" ht="15">
      <c r="A103" s="13">
        <v>6631</v>
      </c>
      <c r="B103" s="5" t="s">
        <v>143</v>
      </c>
      <c r="C103" s="31"/>
      <c r="D103" s="156"/>
      <c r="E103" s="31"/>
      <c r="F103" s="18"/>
      <c r="G103" s="22"/>
    </row>
    <row r="104" spans="1:7" ht="15">
      <c r="A104" s="13">
        <v>6632</v>
      </c>
      <c r="B104" s="5" t="s">
        <v>144</v>
      </c>
      <c r="C104" s="31"/>
      <c r="D104" s="156"/>
      <c r="E104" s="31"/>
      <c r="F104" s="18"/>
      <c r="G104" s="22"/>
    </row>
    <row r="105" spans="1:7" s="205" customFormat="1" ht="15">
      <c r="A105" s="206" t="s">
        <v>129</v>
      </c>
      <c r="B105" s="67" t="s">
        <v>145</v>
      </c>
      <c r="C105" s="71"/>
      <c r="D105" s="158"/>
      <c r="E105" s="71"/>
      <c r="F105" s="72"/>
      <c r="G105" s="73"/>
    </row>
    <row r="106" spans="1:7" s="126" customFormat="1" ht="15">
      <c r="A106" s="136">
        <v>6</v>
      </c>
      <c r="B106" s="97" t="s">
        <v>146</v>
      </c>
      <c r="C106" s="30">
        <f>C107</f>
        <v>66</v>
      </c>
      <c r="D106" s="30">
        <f>D107</f>
        <v>0</v>
      </c>
      <c r="E106" s="30">
        <f>E107</f>
        <v>0</v>
      </c>
      <c r="F106" s="30">
        <f>F107</f>
        <v>66</v>
      </c>
      <c r="G106" s="30">
        <f>G107</f>
        <v>66</v>
      </c>
    </row>
    <row r="107" spans="1:7" s="126" customFormat="1" ht="15">
      <c r="A107" s="136">
        <v>65</v>
      </c>
      <c r="B107" s="97" t="s">
        <v>147</v>
      </c>
      <c r="C107" s="30">
        <f aca="true" t="shared" si="11" ref="C107:E108">C108</f>
        <v>66</v>
      </c>
      <c r="D107" s="30">
        <f t="shared" si="11"/>
        <v>0</v>
      </c>
      <c r="E107" s="30">
        <f t="shared" si="11"/>
        <v>0</v>
      </c>
      <c r="F107" s="30">
        <v>66</v>
      </c>
      <c r="G107" s="30">
        <v>66</v>
      </c>
    </row>
    <row r="108" spans="1:7" s="126" customFormat="1" ht="15">
      <c r="A108" s="136">
        <v>652</v>
      </c>
      <c r="B108" s="97" t="s">
        <v>148</v>
      </c>
      <c r="C108" s="30">
        <f t="shared" si="11"/>
        <v>66</v>
      </c>
      <c r="D108" s="30">
        <f t="shared" si="11"/>
        <v>0</v>
      </c>
      <c r="E108" s="30">
        <f t="shared" si="11"/>
        <v>0</v>
      </c>
      <c r="F108" s="30"/>
      <c r="G108" s="137"/>
    </row>
    <row r="109" spans="1:7" ht="15">
      <c r="A109" s="13">
        <v>6526</v>
      </c>
      <c r="B109" s="5" t="s">
        <v>217</v>
      </c>
      <c r="C109" s="31">
        <v>66</v>
      </c>
      <c r="D109" s="156">
        <v>0</v>
      </c>
      <c r="E109" s="31">
        <v>0</v>
      </c>
      <c r="F109" s="18"/>
      <c r="G109" s="22"/>
    </row>
    <row r="110" spans="1:7" s="205" customFormat="1" ht="15">
      <c r="A110" s="204" t="s">
        <v>129</v>
      </c>
      <c r="B110" s="67" t="s">
        <v>225</v>
      </c>
      <c r="C110" s="71"/>
      <c r="D110" s="158"/>
      <c r="E110" s="71"/>
      <c r="F110" s="72"/>
      <c r="G110" s="73"/>
    </row>
    <row r="111" spans="1:7" s="126" customFormat="1" ht="15">
      <c r="A111" s="136">
        <v>6</v>
      </c>
      <c r="B111" s="97" t="s">
        <v>146</v>
      </c>
      <c r="C111" s="30"/>
      <c r="D111" s="151"/>
      <c r="E111" s="30"/>
      <c r="F111" s="172"/>
      <c r="G111" s="173"/>
    </row>
    <row r="112" spans="1:7" s="126" customFormat="1" ht="15">
      <c r="A112" s="136">
        <v>63</v>
      </c>
      <c r="B112" s="97" t="s">
        <v>139</v>
      </c>
      <c r="C112" s="30"/>
      <c r="D112" s="151"/>
      <c r="E112" s="30"/>
      <c r="F112" s="30"/>
      <c r="G112" s="137"/>
    </row>
    <row r="113" spans="1:7" s="126" customFormat="1" ht="15">
      <c r="A113" s="136">
        <v>638</v>
      </c>
      <c r="B113" s="97" t="s">
        <v>216</v>
      </c>
      <c r="C113" s="30"/>
      <c r="D113" s="151"/>
      <c r="E113" s="30"/>
      <c r="F113" s="30"/>
      <c r="G113" s="137"/>
    </row>
    <row r="114" spans="1:7" ht="15">
      <c r="A114" s="13">
        <v>6381</v>
      </c>
      <c r="B114" s="5" t="s">
        <v>215</v>
      </c>
      <c r="C114" s="31"/>
      <c r="D114" s="156"/>
      <c r="E114" s="31"/>
      <c r="F114" s="18"/>
      <c r="G114" s="22"/>
    </row>
    <row r="115" spans="1:7" s="205" customFormat="1" ht="15">
      <c r="A115" s="204" t="s">
        <v>129</v>
      </c>
      <c r="B115" s="67" t="s">
        <v>269</v>
      </c>
      <c r="C115" s="71"/>
      <c r="D115" s="158"/>
      <c r="E115" s="71"/>
      <c r="F115" s="72"/>
      <c r="G115" s="73"/>
    </row>
    <row r="116" spans="1:7" s="126" customFormat="1" ht="15">
      <c r="A116" s="136">
        <v>6</v>
      </c>
      <c r="B116" s="97" t="s">
        <v>146</v>
      </c>
      <c r="C116" s="30">
        <f aca="true" t="shared" si="12" ref="C116:E118">C117</f>
        <v>3063</v>
      </c>
      <c r="D116" s="30">
        <f t="shared" si="12"/>
        <v>0</v>
      </c>
      <c r="E116" s="30">
        <f t="shared" si="12"/>
        <v>3063</v>
      </c>
      <c r="F116" s="30"/>
      <c r="G116" s="30"/>
    </row>
    <row r="117" spans="1:7" s="126" customFormat="1" ht="15">
      <c r="A117" s="136">
        <v>63</v>
      </c>
      <c r="B117" s="97" t="s">
        <v>139</v>
      </c>
      <c r="C117" s="30">
        <f t="shared" si="12"/>
        <v>3063</v>
      </c>
      <c r="D117" s="30">
        <f t="shared" si="12"/>
        <v>0</v>
      </c>
      <c r="E117" s="30">
        <f t="shared" si="12"/>
        <v>3063</v>
      </c>
      <c r="F117" s="30"/>
      <c r="G117" s="30"/>
    </row>
    <row r="118" spans="1:7" s="126" customFormat="1" ht="15">
      <c r="A118" s="136">
        <v>638</v>
      </c>
      <c r="B118" s="97" t="s">
        <v>216</v>
      </c>
      <c r="C118" s="30">
        <f t="shared" si="12"/>
        <v>3063</v>
      </c>
      <c r="D118" s="30">
        <f t="shared" si="12"/>
        <v>0</v>
      </c>
      <c r="E118" s="30">
        <f t="shared" si="12"/>
        <v>3063</v>
      </c>
      <c r="F118" s="30"/>
      <c r="G118" s="30"/>
    </row>
    <row r="119" spans="1:7" ht="15">
      <c r="A119" s="13">
        <v>6381</v>
      </c>
      <c r="B119" s="5" t="s">
        <v>215</v>
      </c>
      <c r="C119" s="31">
        <v>3063</v>
      </c>
      <c r="D119" s="156">
        <f>E119-C119</f>
        <v>0</v>
      </c>
      <c r="E119" s="31">
        <v>3063</v>
      </c>
      <c r="F119" s="18"/>
      <c r="G119" s="22"/>
    </row>
    <row r="120" spans="1:7" s="205" customFormat="1" ht="15">
      <c r="A120" s="204" t="s">
        <v>129</v>
      </c>
      <c r="B120" s="67" t="s">
        <v>212</v>
      </c>
      <c r="C120" s="71"/>
      <c r="D120" s="158"/>
      <c r="E120" s="71"/>
      <c r="F120" s="72"/>
      <c r="G120" s="73"/>
    </row>
    <row r="121" spans="1:7" s="126" customFormat="1" ht="15">
      <c r="A121" s="136">
        <v>6</v>
      </c>
      <c r="B121" s="97" t="s">
        <v>22</v>
      </c>
      <c r="C121" s="30">
        <f aca="true" t="shared" si="13" ref="C121:E123">C122</f>
        <v>11610</v>
      </c>
      <c r="D121" s="30">
        <f t="shared" si="13"/>
        <v>0</v>
      </c>
      <c r="E121" s="30">
        <f t="shared" si="13"/>
        <v>11610</v>
      </c>
      <c r="F121" s="30"/>
      <c r="G121" s="137"/>
    </row>
    <row r="122" spans="1:7" s="126" customFormat="1" ht="15">
      <c r="A122" s="136">
        <v>63</v>
      </c>
      <c r="B122" s="97" t="s">
        <v>139</v>
      </c>
      <c r="C122" s="30">
        <f t="shared" si="13"/>
        <v>11610</v>
      </c>
      <c r="D122" s="30">
        <f t="shared" si="13"/>
        <v>0</v>
      </c>
      <c r="E122" s="30">
        <f t="shared" si="13"/>
        <v>11610</v>
      </c>
      <c r="F122" s="30"/>
      <c r="G122" s="137"/>
    </row>
    <row r="123" spans="1:7" s="126" customFormat="1" ht="15">
      <c r="A123" s="136">
        <v>638</v>
      </c>
      <c r="B123" s="97" t="s">
        <v>213</v>
      </c>
      <c r="C123" s="30">
        <f t="shared" si="13"/>
        <v>11610</v>
      </c>
      <c r="D123" s="30">
        <f t="shared" si="13"/>
        <v>0</v>
      </c>
      <c r="E123" s="30">
        <f t="shared" si="13"/>
        <v>11610</v>
      </c>
      <c r="F123" s="30"/>
      <c r="G123" s="137"/>
    </row>
    <row r="124" spans="1:7" ht="15">
      <c r="A124" s="13">
        <v>6381</v>
      </c>
      <c r="B124" s="5" t="s">
        <v>214</v>
      </c>
      <c r="C124" s="31">
        <v>11610</v>
      </c>
      <c r="D124" s="156">
        <v>0</v>
      </c>
      <c r="E124" s="31">
        <v>11610</v>
      </c>
      <c r="F124" s="18"/>
      <c r="G124" s="22"/>
    </row>
    <row r="125" spans="1:7" ht="15">
      <c r="A125" s="101"/>
      <c r="B125" s="102" t="s">
        <v>167</v>
      </c>
      <c r="C125" s="103"/>
      <c r="D125" s="167"/>
      <c r="E125" s="103"/>
      <c r="F125" s="168"/>
      <c r="G125" s="169"/>
    </row>
    <row r="126" spans="1:7" ht="15">
      <c r="A126" s="13" t="s">
        <v>129</v>
      </c>
      <c r="B126" s="97" t="s">
        <v>176</v>
      </c>
      <c r="C126" s="31"/>
      <c r="D126" s="156"/>
      <c r="E126" s="31"/>
      <c r="F126" s="5"/>
      <c r="G126" s="5"/>
    </row>
    <row r="127" spans="1:7" s="126" customFormat="1" ht="15">
      <c r="A127" s="136">
        <v>9</v>
      </c>
      <c r="B127" s="97" t="s">
        <v>170</v>
      </c>
      <c r="C127" s="30"/>
      <c r="D127" s="151"/>
      <c r="E127" s="30"/>
      <c r="F127" s="97"/>
      <c r="G127" s="97"/>
    </row>
    <row r="128" spans="1:7" ht="15">
      <c r="A128" s="13">
        <v>92</v>
      </c>
      <c r="B128" s="5" t="s">
        <v>108</v>
      </c>
      <c r="C128" s="31"/>
      <c r="D128" s="156"/>
      <c r="E128" s="31"/>
      <c r="F128" s="5"/>
      <c r="G128" s="5"/>
    </row>
    <row r="129" spans="1:7" ht="15">
      <c r="A129" s="13" t="s">
        <v>129</v>
      </c>
      <c r="B129" s="97" t="s">
        <v>226</v>
      </c>
      <c r="C129" s="31"/>
      <c r="D129" s="156"/>
      <c r="E129" s="31"/>
      <c r="F129" s="5"/>
      <c r="G129" s="5"/>
    </row>
    <row r="130" spans="1:7" ht="15">
      <c r="A130" s="13">
        <v>922</v>
      </c>
      <c r="B130" s="5" t="s">
        <v>234</v>
      </c>
      <c r="C130" s="31"/>
      <c r="D130" s="156"/>
      <c r="E130" s="31"/>
      <c r="F130" s="5"/>
      <c r="G130" s="5"/>
    </row>
    <row r="131" spans="1:7" ht="15">
      <c r="A131" s="13" t="s">
        <v>129</v>
      </c>
      <c r="B131" s="97" t="s">
        <v>156</v>
      </c>
      <c r="C131" s="31"/>
      <c r="D131" s="156"/>
      <c r="E131" s="31"/>
      <c r="F131" s="5"/>
      <c r="G131" s="5"/>
    </row>
    <row r="132" spans="1:7" ht="15">
      <c r="A132" s="13">
        <v>922</v>
      </c>
      <c r="B132" s="5" t="s">
        <v>235</v>
      </c>
      <c r="C132" s="31"/>
      <c r="D132" s="156"/>
      <c r="E132" s="31"/>
      <c r="F132" s="5"/>
      <c r="G132" s="5"/>
    </row>
    <row r="133" spans="1:7" ht="15">
      <c r="A133" s="13" t="s">
        <v>129</v>
      </c>
      <c r="B133" s="97" t="s">
        <v>227</v>
      </c>
      <c r="C133" s="31"/>
      <c r="D133" s="156"/>
      <c r="E133" s="31"/>
      <c r="F133" s="5"/>
      <c r="G133" s="5"/>
    </row>
    <row r="134" spans="1:7" ht="15">
      <c r="A134" s="13">
        <v>922</v>
      </c>
      <c r="B134" s="5" t="s">
        <v>108</v>
      </c>
      <c r="C134" s="31"/>
      <c r="D134" s="156"/>
      <c r="E134" s="31"/>
      <c r="F134" s="5"/>
      <c r="G134" s="5"/>
    </row>
    <row r="136" spans="2:5" ht="15">
      <c r="B136" t="s">
        <v>272</v>
      </c>
      <c r="E136" t="s">
        <v>224</v>
      </c>
    </row>
    <row r="137" ht="15">
      <c r="E137" t="s">
        <v>201</v>
      </c>
    </row>
    <row r="138" ht="26.25">
      <c r="B138" s="40"/>
    </row>
  </sheetData>
  <sheetProtection/>
  <mergeCells count="1"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Tajnica</cp:lastModifiedBy>
  <cp:lastPrinted>2022-06-28T08:28:11Z</cp:lastPrinted>
  <dcterms:created xsi:type="dcterms:W3CDTF">2011-12-15T12:32:14Z</dcterms:created>
  <dcterms:modified xsi:type="dcterms:W3CDTF">2023-09-05T08:33:47Z</dcterms:modified>
  <cp:category/>
  <cp:version/>
  <cp:contentType/>
  <cp:contentStatus/>
</cp:coreProperties>
</file>