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ca\Desktop\NENSI\2020\FINANCIJSKI PLAN ZA 2021\ZA OBJAVU\"/>
    </mc:Choice>
  </mc:AlternateContent>
  <bookViews>
    <workbookView xWindow="0" yWindow="0" windowWidth="24000" windowHeight="9630" activeTab="1"/>
  </bookViews>
  <sheets>
    <sheet name="RASHODI-PLAN " sheetId="5" r:id="rId1"/>
    <sheet name="PRIHODI-PLAN" sheetId="3" r:id="rId2"/>
  </sheets>
  <calcPr calcId="162913"/>
</workbook>
</file>

<file path=xl/calcChain.xml><?xml version="1.0" encoding="utf-8"?>
<calcChain xmlns="http://schemas.openxmlformats.org/spreadsheetml/2006/main">
  <c r="E12" i="3" l="1"/>
  <c r="F211" i="5"/>
  <c r="F16" i="5"/>
  <c r="F15" i="5" s="1"/>
  <c r="F80" i="5"/>
  <c r="F192" i="5"/>
  <c r="F70" i="5"/>
  <c r="D45" i="5"/>
  <c r="D37" i="5"/>
  <c r="D36" i="5" s="1"/>
  <c r="E211" i="5"/>
  <c r="E192" i="5"/>
  <c r="E80" i="5"/>
  <c r="E70" i="5"/>
  <c r="E16" i="5"/>
  <c r="E15" i="5" s="1"/>
  <c r="D12" i="3"/>
  <c r="C12" i="3"/>
  <c r="D213" i="5"/>
  <c r="D188" i="5"/>
  <c r="D167" i="5"/>
  <c r="D124" i="5"/>
  <c r="D239" i="5"/>
  <c r="D238" i="5" s="1"/>
  <c r="D237" i="5" s="1"/>
  <c r="D201" i="5"/>
  <c r="D200" i="5" s="1"/>
  <c r="D199" i="5" s="1"/>
  <c r="D196" i="5"/>
  <c r="D195" i="5" s="1"/>
  <c r="D194" i="5" s="1"/>
  <c r="D190" i="5"/>
  <c r="D179" i="5"/>
  <c r="D178" i="5" s="1"/>
  <c r="D185" i="5"/>
  <c r="D183" i="5"/>
  <c r="D174" i="5"/>
  <c r="D173" i="5" s="1"/>
  <c r="D172" i="5" s="1"/>
  <c r="D164" i="5"/>
  <c r="D163" i="5" s="1"/>
  <c r="D162" i="5" s="1"/>
  <c r="D159" i="5"/>
  <c r="D158" i="5" s="1"/>
  <c r="D155" i="5"/>
  <c r="D154" i="5" s="1"/>
  <c r="D150" i="5"/>
  <c r="D149" i="5" s="1"/>
  <c r="D148" i="5" s="1"/>
  <c r="D140" i="5"/>
  <c r="D139" i="5" s="1"/>
  <c r="D138" i="5" s="1"/>
  <c r="D132" i="5"/>
  <c r="D131" i="5" s="1"/>
  <c r="D130" i="5" s="1"/>
  <c r="D119" i="5"/>
  <c r="D118" i="5" s="1"/>
  <c r="D117" i="5" s="1"/>
  <c r="D114" i="5"/>
  <c r="D113" i="5" s="1"/>
  <c r="D110" i="5"/>
  <c r="D109" i="5" s="1"/>
  <c r="D105" i="5"/>
  <c r="D104" i="5" s="1"/>
  <c r="D99" i="5"/>
  <c r="D92" i="5"/>
  <c r="D91" i="5" s="1"/>
  <c r="D77" i="5"/>
  <c r="D73" i="5"/>
  <c r="D72" i="5" s="1"/>
  <c r="D71" i="5" s="1"/>
  <c r="D70" i="5" s="1"/>
  <c r="D62" i="5"/>
  <c r="D66" i="5"/>
  <c r="D57" i="5"/>
  <c r="D56" i="5" s="1"/>
  <c r="D51" i="5"/>
  <c r="D50" i="5" s="1"/>
  <c r="D46" i="5"/>
  <c r="D41" i="5"/>
  <c r="D29" i="5"/>
  <c r="D32" i="5"/>
  <c r="D20" i="5"/>
  <c r="D25" i="5"/>
  <c r="D211" i="5" l="1"/>
  <c r="D103" i="5"/>
  <c r="D90" i="5"/>
  <c r="D192" i="5"/>
  <c r="D182" i="5"/>
  <c r="D177" i="5" s="1"/>
  <c r="D171" i="5" s="1"/>
  <c r="D35" i="5"/>
  <c r="D153" i="5"/>
  <c r="D82" i="5"/>
  <c r="D81" i="5" s="1"/>
  <c r="D28" i="5"/>
  <c r="D27" i="5" s="1"/>
  <c r="D61" i="5"/>
  <c r="D60" i="5" s="1"/>
  <c r="D19" i="5"/>
  <c r="D18" i="5" s="1"/>
  <c r="D80" i="5" l="1"/>
  <c r="D16" i="5"/>
  <c r="D15" i="5" l="1"/>
</calcChain>
</file>

<file path=xl/comments1.xml><?xml version="1.0" encoding="utf-8"?>
<comments xmlns="http://schemas.openxmlformats.org/spreadsheetml/2006/main">
  <authors>
    <author>Racunovodstvo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38"/>
          </rPr>
          <t>Racunovodstvo: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<sst xmlns="http://schemas.openxmlformats.org/spreadsheetml/2006/main" count="388" uniqueCount="211">
  <si>
    <t>RAČUN</t>
  </si>
  <si>
    <t xml:space="preserve">            RASHODI I IZDACI ZA TROGODIŠNJE RAZDOBLJE I </t>
  </si>
  <si>
    <t>ŠIFRA</t>
  </si>
  <si>
    <t>OPIS</t>
  </si>
  <si>
    <t>Izvori financiranja: Prihodi od Ministarstva obrazovanja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</si>
  <si>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</si>
  <si>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</si>
  <si>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</si>
  <si>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</si>
  <si>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</si>
  <si>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</si>
  <si>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</si>
  <si>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OSTALI RASHODI ZA ZAPOSLENE</t>
  </si>
  <si>
    <t>OSTALI NESPOMENUTI RASHODI POSLOVANJA</t>
  </si>
  <si>
    <t>Izvor financiranja: Prihodi od županijskog proračuna</t>
  </si>
  <si>
    <t>AKTIVNOST: Financiranje materijalnih troškova po minim.stand.</t>
  </si>
  <si>
    <t>RASHODI ZA MATERIJAL I ENERGIJU</t>
  </si>
  <si>
    <t>RASHODI ZA USLUGE</t>
  </si>
  <si>
    <t>FINANCIJSKI RASHODI</t>
  </si>
  <si>
    <t>OSTALI FINANCIJSKI RASHODI</t>
  </si>
  <si>
    <t>OSTALE NAKNADE GRAĐ. I KUĆ.-PRIJEVOZ</t>
  </si>
  <si>
    <t>VRSTA PRIHODA</t>
  </si>
  <si>
    <t>PRIHODI POSLOVANJA</t>
  </si>
  <si>
    <t xml:space="preserve">KLASA : </t>
  </si>
  <si>
    <t xml:space="preserve">URBROJ : </t>
  </si>
  <si>
    <t>A210101</t>
  </si>
  <si>
    <t>A210102</t>
  </si>
  <si>
    <t>AKTIVNOST:Materijalni rashodi po stvarnom trošku</t>
  </si>
  <si>
    <t>NAKNADE GRAĐ. I KUĆ.-PRIJEVOZ</t>
  </si>
  <si>
    <t>A210201</t>
  </si>
  <si>
    <t>AKTIVNOST: Mater. rashodi po stvarnom trošku- iznad standarda</t>
  </si>
  <si>
    <t>OSTALI NESPOM. RASHODI POSLOVANJA-OSIG</t>
  </si>
  <si>
    <t>A230106</t>
  </si>
  <si>
    <t>A230107</t>
  </si>
  <si>
    <t>AKTIVNOST: Produženi boravak</t>
  </si>
  <si>
    <t>Izvor financiranja: Prihodi iz vlastitih sredstava</t>
  </si>
  <si>
    <t>A210103</t>
  </si>
  <si>
    <t>PLAĆE (BRUTTO)</t>
  </si>
  <si>
    <t>RASHODI ZA NABAVU NEFINANCIJSKE IMOVINE</t>
  </si>
  <si>
    <t>RASHODI ZA NABAVU PROIZV.DUG.IMOVINE</t>
  </si>
  <si>
    <t>POSTROJENJA I OPREMA</t>
  </si>
  <si>
    <t>K240502</t>
  </si>
  <si>
    <t>AKTIVNOST:Opremanje knjižnica</t>
  </si>
  <si>
    <t>KNJIGE, UMJETNIČKA DJELA</t>
  </si>
  <si>
    <t>OSNOVNA ŠKOLA IVANA BATELIĆA RAŠA</t>
  </si>
  <si>
    <t>IVANA BATELIĆA 1, 52223 RAŠA</t>
  </si>
  <si>
    <t>A230119</t>
  </si>
  <si>
    <t>AKTIVNOST: Nagrade za učenike</t>
  </si>
  <si>
    <t>Izvor financiranja: Pomoći iz prorač. koji nije nadležan: Općina Raša</t>
  </si>
  <si>
    <t>Izvor financiranja: Vlastiti prihodi-donacije</t>
  </si>
  <si>
    <t>A230104</t>
  </si>
  <si>
    <t>AKTIVNOST: POMOĆNICI U NASTAVI</t>
  </si>
  <si>
    <t>AKTIVNOST: ŠKOLSKA KUHINJA</t>
  </si>
  <si>
    <t xml:space="preserve">RASHODI ZA MATERIJAL I ENERGIJU </t>
  </si>
  <si>
    <t>A230163</t>
  </si>
  <si>
    <t>AKTIVNOST: IZLETI I TERENSKA NASTAVA</t>
  </si>
  <si>
    <t>Izvor financiranja: Prihodi iz županijskog proračuna</t>
  </si>
  <si>
    <t>Sandra Zloić</t>
  </si>
  <si>
    <t>A230184</t>
  </si>
  <si>
    <t>AKTIVNOST:Mater. rashodi po stvarnom trošku OŠ- drugi izvori</t>
  </si>
  <si>
    <t>Izvor financiranja: Donacije</t>
  </si>
  <si>
    <t>Predsjednika Školskog odbora :</t>
  </si>
  <si>
    <t>Predsjednik Školskog odbora:</t>
  </si>
  <si>
    <t>A230199</t>
  </si>
  <si>
    <t>TEK.POMOĆI TEMELJEM PRIJENOSA EU SREDSTAVA</t>
  </si>
  <si>
    <t>Izvor financiranja: Tek. Pom. temeljem prijenosa EU sredstava-MOZAIK</t>
  </si>
  <si>
    <t>RAHODI ZA USLUGE</t>
  </si>
  <si>
    <t xml:space="preserve">          </t>
  </si>
  <si>
    <t>RASHODI ZA NABAVU PROZV.DUG.IMOVINE</t>
  </si>
  <si>
    <t>Izvor financiranja: pomoć iz prorač. koji nije nadležan:Općina Raša</t>
  </si>
  <si>
    <t>Izvori financiranja:Pomoć iz prorač.koji nije nadležan: Općina Marčana</t>
  </si>
  <si>
    <t>Izvor financiranja: Prihod od ministarstva obrazovanja</t>
  </si>
  <si>
    <t>RASHOD ZA NABAVU NEFINANCIJSKE IMOVINE</t>
  </si>
  <si>
    <t>RASHOD ZA NABAVU PROIZV.DUG.IMOVINE</t>
  </si>
  <si>
    <t>Izvor financiranja: prihod od županijskog proračuna</t>
  </si>
  <si>
    <t>a: MZO</t>
  </si>
  <si>
    <t>Školska  shema</t>
  </si>
  <si>
    <t>AKTIVNOSTI:</t>
  </si>
  <si>
    <t>Izvor financiranja:Prihod od Ministarstva poljoprivrede</t>
  </si>
  <si>
    <t>PROJEKCIJA 2021</t>
  </si>
  <si>
    <t>Izvor financiranja: Prihod od prodaje imovine za osnovne škole</t>
  </si>
  <si>
    <t>AKTIVNOST: Ostali programi i projekti</t>
  </si>
  <si>
    <t>Izvor financiranja: Crveni križ</t>
  </si>
  <si>
    <t>Izvor financiranja:</t>
  </si>
  <si>
    <t>MZO</t>
  </si>
  <si>
    <t>AKTIVNOST: Školski list , časopisi i knjige</t>
  </si>
  <si>
    <t>KNJIGE</t>
  </si>
  <si>
    <t>AKTIVNOST: Smotre, radionice i manifestacije</t>
  </si>
  <si>
    <t>Izvor financiranja: Prihod iz županijskog proračuna</t>
  </si>
  <si>
    <t>AKTIVNOST: Medni dani</t>
  </si>
  <si>
    <t>MATERIJAL I SIROVINA</t>
  </si>
  <si>
    <t>Izvor financiranja: MZO</t>
  </si>
  <si>
    <t>AKTIVNOST: Provedba kurikuluma</t>
  </si>
  <si>
    <t>AKTIVNOST: Zavičajna nastava</t>
  </si>
  <si>
    <t>POSTROJENJE I OPREMA</t>
  </si>
  <si>
    <t>USLUGE TEKUĆEG I INVISTICIJSKOG ODRŽAVANJA</t>
  </si>
  <si>
    <t>RASHOD POSLOVANJA</t>
  </si>
  <si>
    <t>USLUGE TEKUĆEG I INVESTICIJSKOG ODRŽAVANJA</t>
  </si>
  <si>
    <t>ULAGANJE U GRAĐEVINSKE OBJEKTE</t>
  </si>
  <si>
    <t>DODATNA ULAGANJA NA GRAĐEVINSKIM OBJEKT.</t>
  </si>
  <si>
    <t xml:space="preserve">AKTIVNOST: KAPITALNO ULAGANJE U OŠ </t>
  </si>
  <si>
    <t>AKTIVNOST: ŠKOLSKI NAMJEŠTAJ I OPREMA</t>
  </si>
  <si>
    <t>RASHODI ZA NABAVU DUGOT.NEFIN.IMOVINE</t>
  </si>
  <si>
    <t>NESPOMENUTI RASHODI POSLOVANJA</t>
  </si>
  <si>
    <t>PROGRAM 2401: INVESTICIJSKO ODRŽAVANJE OSNOVNIH ŠKOLA</t>
  </si>
  <si>
    <t>PROGRAM : PROGRAMI OBRAZOVANJA IZNAD STANDARDA</t>
  </si>
  <si>
    <t>PROGRAM : OSNOVNA DJELATNOST -IZNAD STANDARDA</t>
  </si>
  <si>
    <t>A230203</t>
  </si>
  <si>
    <t>A230115</t>
  </si>
  <si>
    <t>A230116</t>
  </si>
  <si>
    <t>A230204</t>
  </si>
  <si>
    <t>A240103</t>
  </si>
  <si>
    <t>AKTIVNOST: investicijsko održavanje  OŠ -ostali proračuni</t>
  </si>
  <si>
    <t>K240307</t>
  </si>
  <si>
    <t>PROGRAM : KAPITALNA ULAGANJA U OSNOVNE ŠKOLE</t>
  </si>
  <si>
    <t>PROGRAM : OPREMANJE U OSNOVNIM ŠKOLAMA</t>
  </si>
  <si>
    <t>K240501</t>
  </si>
  <si>
    <t>A210104</t>
  </si>
  <si>
    <t>PLAN 2020</t>
  </si>
  <si>
    <t>PROJEKCIJA 2022</t>
  </si>
  <si>
    <t>REZULTAT POSLOVANJA</t>
  </si>
  <si>
    <t>PROJEKCIJA PLANA 2022. GODINU</t>
  </si>
  <si>
    <t>KLASA:</t>
  </si>
  <si>
    <t>URBROJ:</t>
  </si>
  <si>
    <t>A230197</t>
  </si>
  <si>
    <t>Izvor financiranja: Prihodi iz drugih izvora(vlp, donacije)</t>
  </si>
  <si>
    <t xml:space="preserve">                          PRIHODI I PRIMICI ISKAZANI PO VRSTAMA</t>
  </si>
  <si>
    <t xml:space="preserve">                   PREMA PRORAČUNSKOJ KLASIFIKACIJI</t>
  </si>
  <si>
    <t>PROGRAM 2101: REDOVNA  DJELATNOST OŠ-MINIMALNI STANDARDI</t>
  </si>
  <si>
    <t>A230102</t>
  </si>
  <si>
    <t>AKTIVNOST: Županijska natjecanja</t>
  </si>
  <si>
    <t>RASHODI ZA ZAPOSLENIH</t>
  </si>
  <si>
    <t>AKTIVNOST: Projekt "Osiguranje prehrane djece u osnovnim školama"</t>
  </si>
  <si>
    <t>Izvor financiranja: Zaklada "Hrvatska za djecu"</t>
  </si>
  <si>
    <t>NEMATERIJALNA IMOVINA</t>
  </si>
  <si>
    <t>RASHODI ZA NAB.NEPROIZ.DUGOTRAJNE IMOV.</t>
  </si>
  <si>
    <t>A230205</t>
  </si>
  <si>
    <t>AKTIVNOST: Sredstva zaštite protiv COVID-19</t>
  </si>
  <si>
    <t>A240101</t>
  </si>
  <si>
    <t>AKTIVNOST: investicijsko održavanje  OŠ -minimalni standarda</t>
  </si>
  <si>
    <t>10604  O.Š. Ivana Batelića , Raša</t>
  </si>
  <si>
    <t>PRIHODI I PRIMICI</t>
  </si>
  <si>
    <t>Izvor</t>
  </si>
  <si>
    <t>48005- POTPORE ZA DECENTRALIZI. SREDSTVA OSNOVNE ŠKOLE</t>
  </si>
  <si>
    <t>PRIHODI IZ NADLEŽ.PRORAČ. I OD HZZO TEMELJ.UG.OBVEZA</t>
  </si>
  <si>
    <t>PRIHODI IZ NADLEŽNOG PRORAČ.ZA FINANCIRANJE RED.DJEL.</t>
  </si>
  <si>
    <t>PRIHODI ZA FINANCIRANJE REDOVNE DJELATNOSTI</t>
  </si>
  <si>
    <t>PRIHODI IZ NADLEŽ.PRORAČ. ZA FIN.RED.DJ.ZA NAB.NEFIN.IMOV.</t>
  </si>
  <si>
    <t>32300-VLASTITI PRIHODI OSNOVNIH ŠKOLA- PRIHODI KORISNIKA</t>
  </si>
  <si>
    <t>PRIH.OD PROD.PROIZ. I ROBE TE PRUŽ.USL.I PRIH.OD DONACIJA</t>
  </si>
  <si>
    <t>PRIHODI OD PRODAJE PROIZVODA I ROBE TE PRUŽ.USLUGA</t>
  </si>
  <si>
    <t>PRIHODI OD PRUŽENIH  USLUGA</t>
  </si>
  <si>
    <t>55368- POMOĆI OPĆINE RAŠA</t>
  </si>
  <si>
    <t>PRIH.IZ INOZ.I OD SUBJ.UNUTAR OPĆEG PRORAČUNA</t>
  </si>
  <si>
    <t>POMOĆ PRORAČ.KORIS.IZ PRORAČ. KOJI IM NIJE NADLEŽAN</t>
  </si>
  <si>
    <t>62300- DONACIJE ZA OSNOVNE ŠKOLE</t>
  </si>
  <si>
    <t>DONAC.OD PRAV.I FIZ.OSOBA IZVAN OPĆEG PRORČUNA</t>
  </si>
  <si>
    <t>TEKUĆE DONACIJE</t>
  </si>
  <si>
    <t>KAPITALNE DONACIJE</t>
  </si>
  <si>
    <t>72300- PRIHOD OD PRODAJE IMOVINE ZA OSNOVNE ŠKOLE</t>
  </si>
  <si>
    <t>PRIHOD POSLOVANJA</t>
  </si>
  <si>
    <t>PRIH.OD UPRAVNIH I ADMINS.PRIST PO POSEBNIM PROP. I NAK.</t>
  </si>
  <si>
    <t>PRIHOD PO POSEBNIM PROPISIMA</t>
  </si>
  <si>
    <t>OSTALI PRIHODI -NAK.ŠTETA OD OSIG.KUĆE</t>
  </si>
  <si>
    <t>POMOĆ PRORAČ.KORISN.IZ PRORAČ.KOJI IM NIJE NADLEŽ.</t>
  </si>
  <si>
    <t>TEKUĆA POMOĆ IZ DRŽAVNOG PRORAČUNA</t>
  </si>
  <si>
    <t>53082-POMOĆI OD MIN.ZNANOSTI I OBRAZO.-DRŽAVNA RIZNICA</t>
  </si>
  <si>
    <t>TEKUĆA POMOĆ IZ DRŽAVNOG PRORAČUNA- PLAĆE</t>
  </si>
  <si>
    <t>58300- OSTALE INSTITUCIJE ZA OSNOVNE ŠKOLE-DRŽAV.PRORAČ</t>
  </si>
  <si>
    <t>53082-POMOĆI MINISTARSTVA ZNANOSTI I OBRAZOVANJA</t>
  </si>
  <si>
    <t>TEKUĆA POMOĆ IZ DRŽAVNOG PRORAČUNA-RAD.UDŽBENICI</t>
  </si>
  <si>
    <t>47300-PRIHODI ZA POSEBNE NAMJENE-PRIHODI KORISNIKA</t>
  </si>
  <si>
    <t>OSTALI PRIHODI- ŠKOL.KUH., IZLETI, OSIG.UČENIKA,ISPITI</t>
  </si>
  <si>
    <t>KAPIT.POMOĆ IZ PRORAČ.KOJI IM NIJE NADLEŽ.-LITERATU.,UDŽB.</t>
  </si>
  <si>
    <t>55254- POMOĆ OPĆINE MARČANA</t>
  </si>
  <si>
    <t>TEKUĆA POMOĆ IZ PRORAČ.KIJI IM NIJE NADLEŽAN-SUNF.MAREN.</t>
  </si>
  <si>
    <t>KAPIT.POMOĆ IZ PRORAČ.KOJI IM NIJE NADLEŽ.</t>
  </si>
  <si>
    <t>TEKUĆA POMOĆ IZ PRORAČ.KIJI IM NIJE NADLEŽAN</t>
  </si>
  <si>
    <t>11001-PRIHOD IZ NADLEŽ. PRORAČ.-NAMJENSKI PRIH. I PRIMICI</t>
  </si>
  <si>
    <t>53060- MINISTARSTVO POLJOPRIVREDE</t>
  </si>
  <si>
    <t>POMOĆ TEMELJEM PRIJEN.EU SREDSTAVA</t>
  </si>
  <si>
    <t>6300- POMOĆ ZAKLADE "HRVATSKA ZA DJECU"</t>
  </si>
  <si>
    <t>TEKUĆA POMOĆ IZ PRORAČ.KIJI IM NIJE NADLEŽAN-ŠK.SHE. I MED</t>
  </si>
  <si>
    <t>RASPOLOŽIVA SREDSTVA IZ PRIJAŠNJE GODINE</t>
  </si>
  <si>
    <t>000</t>
  </si>
  <si>
    <t>TEK. POMOĆ IZ PRORAČ.KIJI IM NIJE NAD.-PLAĆA PBO</t>
  </si>
  <si>
    <t>VLASTITI IZVORI</t>
  </si>
  <si>
    <t>Tek. Pom. temeljem prijenosa EU sredstava-MOZAIK</t>
  </si>
  <si>
    <t xml:space="preserve"> Izvor financiranja: Prihodi od Županijskog proračuna-Ug.o dj.pmoćnici</t>
  </si>
  <si>
    <t>FINANCIJSKI PLAN ZA 2021.GOD. SA PROJEKCIJOM ZA 2022 I 2023</t>
  </si>
  <si>
    <r>
      <rPr>
        <b/>
        <sz val="10"/>
        <color theme="1"/>
        <rFont val="Calibri"/>
        <family val="2"/>
        <charset val="238"/>
        <scheme val="minor"/>
      </rPr>
      <t>FUNK.KLAS</t>
    </r>
    <r>
      <rPr>
        <b/>
        <sz val="12"/>
        <color theme="1"/>
        <rFont val="Calibri"/>
        <family val="2"/>
        <charset val="238"/>
        <scheme val="minor"/>
      </rPr>
      <t>.</t>
    </r>
  </si>
  <si>
    <t>OSNOVNO OBRAZOVANJE</t>
  </si>
  <si>
    <t>Fun.klas.</t>
  </si>
  <si>
    <t>0915  -  OSNOVNO OBRAZOVANJE</t>
  </si>
  <si>
    <t>VLASTITI PRIHODI-PRIHODI KORISNIKA</t>
  </si>
  <si>
    <t>VIŠAK PRIHODA-NAJAM PROSTORA</t>
  </si>
  <si>
    <t>Glava</t>
  </si>
  <si>
    <t>USTANOVE ŠKOLSTVA</t>
  </si>
  <si>
    <t>PLAN 2021</t>
  </si>
  <si>
    <t>PROJEKCIJA PLANA 2023. GODINU</t>
  </si>
  <si>
    <t>50003- USTANOVE ŠKOLSTVA</t>
  </si>
  <si>
    <t>Šifra škol.</t>
  </si>
  <si>
    <t>Šifra.škol.</t>
  </si>
  <si>
    <t>10604 OŠ Ivana Batelića, Raša</t>
  </si>
  <si>
    <t>RASHODI I IZDACI</t>
  </si>
  <si>
    <t>Raša, 29.12.2020</t>
  </si>
  <si>
    <t>U Raši,29.12.2020.GOD.</t>
  </si>
  <si>
    <t>400-02/20-01/03</t>
  </si>
  <si>
    <t>2144-17-01-20-4</t>
  </si>
  <si>
    <t>2144-17-01-20-1</t>
  </si>
  <si>
    <t xml:space="preserve">         FINANCIJSKI PLAN ZA 2021 GOD. SA PROJEKCIJOM ZA 2022. 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</si>
</sst>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#,##0.00;[Red]#,##0.00"/>
    <numFmt numFmtId="166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7" xfId="0" applyFont="1" applyBorder="1" applyAlignment="1">
      <alignment horizontal="center" wrapText="1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0" fillId="0" borderId="11" xfId="0" applyBorder="1"/>
    <xf numFmtId="165" fontId="0" fillId="0" borderId="1" xfId="0" applyNumberFormat="1" applyBorder="1"/>
    <xf numFmtId="165" fontId="0" fillId="0" borderId="9" xfId="0" applyNumberFormat="1" applyBorder="1"/>
    <xf numFmtId="165" fontId="0" fillId="0" borderId="1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7" xfId="0" applyNumberFormat="1" applyBorder="1"/>
    <xf numFmtId="165" fontId="0" fillId="0" borderId="10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0" borderId="14" xfId="0" applyNumberFormat="1" applyBorder="1"/>
    <xf numFmtId="165" fontId="0" fillId="0" borderId="15" xfId="0" applyNumberFormat="1" applyBorder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165" fontId="0" fillId="0" borderId="1" xfId="0" applyNumberFormat="1" applyFont="1" applyBorder="1"/>
    <xf numFmtId="166" fontId="1" fillId="0" borderId="1" xfId="1" applyNumberFormat="1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5" fontId="0" fillId="0" borderId="18" xfId="0" applyNumberFormat="1" applyBorder="1"/>
    <xf numFmtId="165" fontId="0" fillId="0" borderId="19" xfId="0" applyNumberFormat="1" applyBorder="1"/>
    <xf numFmtId="165" fontId="1" fillId="0" borderId="18" xfId="0" applyNumberFormat="1" applyFont="1" applyBorder="1"/>
    <xf numFmtId="0" fontId="9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14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0" fillId="2" borderId="6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165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/>
    <xf numFmtId="165" fontId="0" fillId="2" borderId="7" xfId="0" applyNumberFormat="1" applyFill="1" applyBorder="1"/>
    <xf numFmtId="0" fontId="0" fillId="2" borderId="0" xfId="0" applyFill="1"/>
    <xf numFmtId="0" fontId="0" fillId="0" borderId="0" xfId="0" applyFill="1"/>
    <xf numFmtId="164" fontId="11" fillId="3" borderId="6" xfId="0" applyNumberFormat="1" applyFont="1" applyFill="1" applyBorder="1"/>
    <xf numFmtId="0" fontId="11" fillId="3" borderId="2" xfId="0" applyFont="1" applyFill="1" applyBorder="1"/>
    <xf numFmtId="0" fontId="13" fillId="0" borderId="1" xfId="0" applyFont="1" applyBorder="1"/>
    <xf numFmtId="0" fontId="0" fillId="2" borderId="1" xfId="0" applyFill="1" applyBorder="1"/>
    <xf numFmtId="0" fontId="0" fillId="2" borderId="7" xfId="0" applyFill="1" applyBorder="1"/>
    <xf numFmtId="165" fontId="0" fillId="2" borderId="1" xfId="0" applyNumberFormat="1" applyFont="1" applyFill="1" applyBorder="1"/>
    <xf numFmtId="165" fontId="1" fillId="2" borderId="1" xfId="0" applyNumberFormat="1" applyFont="1" applyFill="1" applyBorder="1"/>
    <xf numFmtId="0" fontId="0" fillId="2" borderId="16" xfId="0" applyFill="1" applyBorder="1"/>
    <xf numFmtId="0" fontId="1" fillId="2" borderId="17" xfId="0" applyFont="1" applyFill="1" applyBorder="1"/>
    <xf numFmtId="0" fontId="0" fillId="2" borderId="18" xfId="0" applyFill="1" applyBorder="1"/>
    <xf numFmtId="165" fontId="0" fillId="2" borderId="18" xfId="0" applyNumberFormat="1" applyFill="1" applyBorder="1"/>
    <xf numFmtId="165" fontId="0" fillId="2" borderId="19" xfId="0" applyNumberFormat="1" applyFill="1" applyBorder="1"/>
    <xf numFmtId="0" fontId="1" fillId="5" borderId="6" xfId="0" applyFont="1" applyFill="1" applyBorder="1"/>
    <xf numFmtId="0" fontId="1" fillId="5" borderId="2" xfId="0" applyFont="1" applyFill="1" applyBorder="1"/>
    <xf numFmtId="0" fontId="1" fillId="5" borderId="1" xfId="0" applyFont="1" applyFill="1" applyBorder="1"/>
    <xf numFmtId="165" fontId="1" fillId="5" borderId="1" xfId="0" applyNumberFormat="1" applyFont="1" applyFill="1" applyBorder="1" applyAlignment="1">
      <alignment horizontal="right"/>
    </xf>
    <xf numFmtId="165" fontId="1" fillId="5" borderId="1" xfId="0" applyNumberFormat="1" applyFont="1" applyFill="1" applyBorder="1"/>
    <xf numFmtId="165" fontId="1" fillId="5" borderId="7" xfId="0" applyNumberFormat="1" applyFont="1" applyFill="1" applyBorder="1"/>
    <xf numFmtId="0" fontId="1" fillId="5" borderId="7" xfId="0" applyFont="1" applyFill="1" applyBorder="1"/>
    <xf numFmtId="0" fontId="0" fillId="5" borderId="6" xfId="0" applyFill="1" applyBorder="1"/>
    <xf numFmtId="0" fontId="0" fillId="5" borderId="2" xfId="0" applyFill="1" applyBorder="1"/>
    <xf numFmtId="0" fontId="0" fillId="5" borderId="1" xfId="0" applyFill="1" applyBorder="1"/>
    <xf numFmtId="165" fontId="0" fillId="5" borderId="1" xfId="0" applyNumberFormat="1" applyFont="1" applyFill="1" applyBorder="1"/>
    <xf numFmtId="165" fontId="0" fillId="5" borderId="1" xfId="0" applyNumberFormat="1" applyFill="1" applyBorder="1"/>
    <xf numFmtId="165" fontId="0" fillId="5" borderId="7" xfId="0" applyNumberFormat="1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165" fontId="0" fillId="5" borderId="18" xfId="0" applyNumberFormat="1" applyFill="1" applyBorder="1"/>
    <xf numFmtId="165" fontId="0" fillId="5" borderId="19" xfId="0" applyNumberFormat="1" applyFill="1" applyBorder="1"/>
    <xf numFmtId="0" fontId="12" fillId="3" borderId="1" xfId="0" applyFont="1" applyFill="1" applyBorder="1"/>
    <xf numFmtId="165" fontId="12" fillId="3" borderId="1" xfId="0" applyNumberFormat="1" applyFont="1" applyFill="1" applyBorder="1" applyAlignment="1">
      <alignment horizontal="right"/>
    </xf>
    <xf numFmtId="0" fontId="11" fillId="3" borderId="6" xfId="0" applyFont="1" applyFill="1" applyBorder="1"/>
    <xf numFmtId="165" fontId="12" fillId="3" borderId="1" xfId="0" applyNumberFormat="1" applyFont="1" applyFill="1" applyBorder="1"/>
    <xf numFmtId="165" fontId="12" fillId="3" borderId="7" xfId="0" applyNumberFormat="1" applyFont="1" applyFill="1" applyBorder="1"/>
    <xf numFmtId="0" fontId="14" fillId="0" borderId="6" xfId="0" applyFont="1" applyFill="1" applyBorder="1"/>
    <xf numFmtId="0" fontId="13" fillId="0" borderId="1" xfId="0" applyFont="1" applyFill="1" applyBorder="1"/>
    <xf numFmtId="165" fontId="13" fillId="0" borderId="1" xfId="0" applyNumberFormat="1" applyFont="1" applyFill="1" applyBorder="1"/>
    <xf numFmtId="165" fontId="13" fillId="0" borderId="7" xfId="0" applyNumberFormat="1" applyFont="1" applyFill="1" applyBorder="1"/>
    <xf numFmtId="0" fontId="14" fillId="4" borderId="6" xfId="0" applyFont="1" applyFill="1" applyBorder="1"/>
    <xf numFmtId="0" fontId="14" fillId="4" borderId="2" xfId="0" applyFont="1" applyFill="1" applyBorder="1"/>
    <xf numFmtId="0" fontId="13" fillId="4" borderId="1" xfId="0" applyFont="1" applyFill="1" applyBorder="1"/>
    <xf numFmtId="165" fontId="13" fillId="4" borderId="1" xfId="0" applyNumberFormat="1" applyFont="1" applyFill="1" applyBorder="1"/>
    <xf numFmtId="165" fontId="13" fillId="4" borderId="7" xfId="0" applyNumberFormat="1" applyFont="1" applyFill="1" applyBorder="1"/>
    <xf numFmtId="0" fontId="0" fillId="0" borderId="1" xfId="0" applyBorder="1" applyAlignment="1">
      <alignment horizontal="left" vertical="top"/>
    </xf>
    <xf numFmtId="0" fontId="14" fillId="2" borderId="6" xfId="0" applyFont="1" applyFill="1" applyBorder="1"/>
    <xf numFmtId="165" fontId="13" fillId="2" borderId="1" xfId="0" applyNumberFormat="1" applyFont="1" applyFill="1" applyBorder="1"/>
    <xf numFmtId="165" fontId="13" fillId="2" borderId="7" xfId="0" applyNumberFormat="1" applyFont="1" applyFill="1" applyBorder="1"/>
    <xf numFmtId="0" fontId="13" fillId="0" borderId="2" xfId="0" applyFont="1" applyFill="1" applyBorder="1"/>
    <xf numFmtId="0" fontId="0" fillId="5" borderId="1" xfId="0" applyFont="1" applyFill="1" applyBorder="1"/>
    <xf numFmtId="165" fontId="0" fillId="5" borderId="7" xfId="0" applyNumberFormat="1" applyFont="1" applyFill="1" applyBorder="1"/>
    <xf numFmtId="0" fontId="1" fillId="6" borderId="6" xfId="0" applyFont="1" applyFill="1" applyBorder="1"/>
    <xf numFmtId="0" fontId="1" fillId="6" borderId="2" xfId="0" applyFont="1" applyFill="1" applyBorder="1"/>
    <xf numFmtId="165" fontId="0" fillId="6" borderId="1" xfId="0" applyNumberFormat="1" applyFont="1" applyFill="1" applyBorder="1"/>
    <xf numFmtId="165" fontId="0" fillId="6" borderId="7" xfId="0" applyNumberFormat="1" applyFont="1" applyFill="1" applyBorder="1"/>
    <xf numFmtId="0" fontId="0" fillId="6" borderId="1" xfId="0" applyFill="1" applyBorder="1"/>
    <xf numFmtId="0" fontId="15" fillId="7" borderId="6" xfId="0" applyNumberFormat="1" applyFont="1" applyFill="1" applyBorder="1"/>
    <xf numFmtId="165" fontId="15" fillId="7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6" fillId="0" borderId="6" xfId="0" applyFont="1" applyBorder="1"/>
    <xf numFmtId="0" fontId="0" fillId="0" borderId="1" xfId="0" applyFont="1" applyBorder="1"/>
    <xf numFmtId="0" fontId="17" fillId="0" borderId="1" xfId="0" applyFont="1" applyBorder="1"/>
    <xf numFmtId="0" fontId="17" fillId="0" borderId="21" xfId="0" applyFont="1" applyBorder="1" applyAlignment="1">
      <alignment horizontal="left"/>
    </xf>
    <xf numFmtId="0" fontId="0" fillId="3" borderId="6" xfId="0" applyFill="1" applyBorder="1"/>
    <xf numFmtId="0" fontId="1" fillId="3" borderId="1" xfId="0" applyFont="1" applyFill="1" applyBorder="1"/>
    <xf numFmtId="165" fontId="1" fillId="3" borderId="1" xfId="0" applyNumberFormat="1" applyFont="1" applyFill="1" applyBorder="1"/>
    <xf numFmtId="165" fontId="0" fillId="3" borderId="1" xfId="0" applyNumberFormat="1" applyFill="1" applyBorder="1"/>
    <xf numFmtId="165" fontId="0" fillId="3" borderId="7" xfId="0" applyNumberFormat="1" applyFill="1" applyBorder="1"/>
    <xf numFmtId="49" fontId="1" fillId="3" borderId="6" xfId="0" applyNumberFormat="1" applyFont="1" applyFill="1" applyBorder="1" applyAlignment="1">
      <alignment horizontal="right"/>
    </xf>
    <xf numFmtId="0" fontId="17" fillId="3" borderId="1" xfId="0" applyFont="1" applyFill="1" applyBorder="1"/>
    <xf numFmtId="165" fontId="1" fillId="3" borderId="9" xfId="0" applyNumberFormat="1" applyFont="1" applyFill="1" applyBorder="1"/>
    <xf numFmtId="43" fontId="12" fillId="3" borderId="7" xfId="2" applyFont="1" applyFill="1" applyBorder="1" applyAlignment="1">
      <alignment horizontal="right"/>
    </xf>
    <xf numFmtId="43" fontId="15" fillId="7" borderId="1" xfId="2" applyFont="1" applyFill="1" applyBorder="1" applyAlignment="1">
      <alignment horizontal="center" wrapText="1"/>
    </xf>
    <xf numFmtId="43" fontId="15" fillId="7" borderId="7" xfId="2" applyFont="1" applyFill="1" applyBorder="1" applyAlignment="1">
      <alignment horizontal="center" wrapText="1"/>
    </xf>
    <xf numFmtId="0" fontId="3" fillId="8" borderId="6" xfId="0" applyFont="1" applyFill="1" applyBorder="1"/>
    <xf numFmtId="0" fontId="3" fillId="8" borderId="2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1" xfId="2" applyNumberFormat="1" applyFont="1" applyBorder="1" applyAlignment="1">
      <alignment horizontal="left"/>
    </xf>
    <xf numFmtId="0" fontId="5" fillId="0" borderId="0" xfId="0" applyFont="1" applyAlignment="1"/>
    <xf numFmtId="0" fontId="19" fillId="0" borderId="4" xfId="0" applyFont="1" applyBorder="1"/>
    <xf numFmtId="0" fontId="14" fillId="2" borderId="20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left" wrapText="1"/>
    </xf>
    <xf numFmtId="0" fontId="20" fillId="7" borderId="2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no" xfId="0" builtinId="0"/>
    <cellStyle name="Valuta" xfId="1" builtinId="4"/>
    <cellStyle name="Zarez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246"/>
  <sheetViews>
    <sheetView workbookViewId="0">
      <selection activeCell="B5" sqref="B5"/>
    </sheetView>
  </sheetViews>
  <sheetFormatPr defaultRowHeight="15" x14ac:dyDescent="0.25"/>
  <cols>
    <col min="1" max="1" width="10.42578125" customWidth="1"/>
    <col min="2" max="2" width="19.28515625" customWidth="1"/>
    <col min="3" max="3" width="43.5703125" customWidth="1"/>
    <col min="4" max="4" width="17.7109375" customWidth="1"/>
    <col min="5" max="5" width="16.42578125" customWidth="1"/>
    <col min="6" max="6" width="16.7109375" customWidth="1"/>
  </cols>
  <sheetData>
    <row r="1" spans="1:11" ht="18.75" x14ac:dyDescent="0.3">
      <c r="A1" s="2" t="s">
        <v>44</v>
      </c>
      <c r="B1" s="2"/>
      <c r="C1" s="2"/>
    </row>
    <row r="2" spans="1:11" ht="18.75" x14ac:dyDescent="0.3">
      <c r="A2" s="2" t="s">
        <v>45</v>
      </c>
      <c r="B2" s="2"/>
      <c r="C2" s="2"/>
    </row>
    <row r="3" spans="1:11" ht="18.75" x14ac:dyDescent="0.3">
      <c r="A3" s="2"/>
      <c r="B3" s="2"/>
      <c r="C3" s="2"/>
    </row>
    <row r="4" spans="1:11" ht="18.75" x14ac:dyDescent="0.3">
      <c r="A4" s="43" t="s">
        <v>122</v>
      </c>
      <c r="B4" t="s">
        <v>207</v>
      </c>
      <c r="C4" s="2"/>
    </row>
    <row r="5" spans="1:11" ht="18.75" x14ac:dyDescent="0.3">
      <c r="A5" s="43" t="s">
        <v>123</v>
      </c>
      <c r="B5" t="s">
        <v>208</v>
      </c>
      <c r="C5" s="2"/>
    </row>
    <row r="6" spans="1:11" ht="21" x14ac:dyDescent="0.35">
      <c r="A6" s="2"/>
      <c r="B6" s="2"/>
      <c r="C6" s="47"/>
    </row>
    <row r="7" spans="1:11" ht="27.75" customHeight="1" x14ac:dyDescent="0.4">
      <c r="B7" s="2"/>
      <c r="C7" s="47" t="s">
        <v>1</v>
      </c>
      <c r="D7" s="44"/>
      <c r="E7" s="41"/>
      <c r="F7" s="45"/>
      <c r="G7" s="1"/>
      <c r="H7" s="1"/>
      <c r="I7" s="1"/>
      <c r="J7" s="1"/>
      <c r="K7" s="1"/>
    </row>
    <row r="8" spans="1:11" ht="30" customHeight="1" x14ac:dyDescent="0.35">
      <c r="C8" s="47" t="s">
        <v>127</v>
      </c>
      <c r="D8" s="46"/>
      <c r="E8" s="46"/>
      <c r="F8" s="46"/>
    </row>
    <row r="9" spans="1:11" ht="15.75" thickBot="1" x14ac:dyDescent="0.3"/>
    <row r="10" spans="1:11" ht="18.75" x14ac:dyDescent="0.3">
      <c r="A10" s="8"/>
      <c r="B10" s="138" t="s">
        <v>189</v>
      </c>
      <c r="C10" s="9"/>
      <c r="D10" s="9"/>
      <c r="E10" s="9"/>
      <c r="F10" s="10"/>
    </row>
    <row r="11" spans="1:11" ht="33" customHeight="1" x14ac:dyDescent="0.25">
      <c r="A11" s="11" t="s">
        <v>2</v>
      </c>
      <c r="B11" s="16" t="s">
        <v>0</v>
      </c>
      <c r="C11" s="6" t="s">
        <v>3</v>
      </c>
      <c r="D11" s="6" t="s">
        <v>118</v>
      </c>
      <c r="E11" s="7" t="s">
        <v>79</v>
      </c>
      <c r="F11" s="12" t="s">
        <v>119</v>
      </c>
    </row>
    <row r="12" spans="1:11" ht="20.100000000000001" customHeight="1" x14ac:dyDescent="0.25">
      <c r="A12" s="130" t="s">
        <v>190</v>
      </c>
      <c r="B12" s="131">
        <v>915</v>
      </c>
      <c r="C12" s="132" t="s">
        <v>191</v>
      </c>
      <c r="D12" s="132"/>
      <c r="E12" s="133"/>
      <c r="F12" s="134"/>
    </row>
    <row r="13" spans="1:11" ht="20.100000000000001" customHeight="1" x14ac:dyDescent="0.25">
      <c r="A13" s="130" t="s">
        <v>196</v>
      </c>
      <c r="B13" s="131">
        <v>50003</v>
      </c>
      <c r="C13" s="132" t="s">
        <v>197</v>
      </c>
      <c r="D13" s="132"/>
      <c r="E13" s="133"/>
      <c r="F13" s="134"/>
    </row>
    <row r="14" spans="1:11" ht="20.100000000000001" customHeight="1" x14ac:dyDescent="0.25">
      <c r="A14" s="130" t="s">
        <v>202</v>
      </c>
      <c r="B14" s="131" t="s">
        <v>203</v>
      </c>
      <c r="C14" s="132"/>
      <c r="D14" s="132"/>
      <c r="E14" s="133"/>
      <c r="F14" s="134"/>
    </row>
    <row r="15" spans="1:11" ht="33" customHeight="1" x14ac:dyDescent="0.25">
      <c r="A15" s="112"/>
      <c r="B15" s="141" t="s">
        <v>204</v>
      </c>
      <c r="C15" s="142"/>
      <c r="D15" s="113">
        <f>SUM(D16+D70+D80+D171+D192+D211)</f>
        <v>4012104.59</v>
      </c>
      <c r="E15" s="128">
        <f>SUM(E16+E70+E80+E192+E211)</f>
        <v>4012104.59</v>
      </c>
      <c r="F15" s="129">
        <f>SUM(F16+F70+F80+F192+F211)</f>
        <v>4012104.59</v>
      </c>
    </row>
    <row r="16" spans="1:11" x14ac:dyDescent="0.25">
      <c r="A16" s="56">
        <v>2101</v>
      </c>
      <c r="B16" s="57" t="s">
        <v>128</v>
      </c>
      <c r="C16" s="86"/>
      <c r="D16" s="87">
        <f>SUM(D18+D27+D35+D60)</f>
        <v>3353016</v>
      </c>
      <c r="E16" s="89">
        <f>SUM(E20+E25+E29+E32+E37+E46+E51+E57+E62+E66)</f>
        <v>3353016</v>
      </c>
      <c r="F16" s="127">
        <f>SUM(F20+F25+F29+F32+F37+F46+F51+F57+F62+F66)</f>
        <v>3353016</v>
      </c>
    </row>
    <row r="17" spans="1:75" s="54" customFormat="1" x14ac:dyDescent="0.25">
      <c r="A17" s="48"/>
      <c r="B17" s="49" t="s">
        <v>14</v>
      </c>
      <c r="C17" s="50"/>
      <c r="D17" s="51"/>
      <c r="E17" s="52"/>
      <c r="F17" s="53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</row>
    <row r="18" spans="1:75" x14ac:dyDescent="0.25">
      <c r="A18" s="68" t="s">
        <v>25</v>
      </c>
      <c r="B18" s="69" t="s">
        <v>15</v>
      </c>
      <c r="C18" s="70"/>
      <c r="D18" s="71">
        <f>SUM(D19)</f>
        <v>92016</v>
      </c>
      <c r="E18" s="72"/>
      <c r="F18" s="73"/>
    </row>
    <row r="19" spans="1:75" x14ac:dyDescent="0.25">
      <c r="A19" s="13"/>
      <c r="B19" s="4">
        <v>3</v>
      </c>
      <c r="C19" s="5" t="s">
        <v>6</v>
      </c>
      <c r="D19" s="29">
        <f>SUM(D20+D25)</f>
        <v>92016</v>
      </c>
      <c r="E19" s="18"/>
      <c r="F19" s="22"/>
    </row>
    <row r="20" spans="1:75" x14ac:dyDescent="0.25">
      <c r="A20" s="13"/>
      <c r="B20" s="4">
        <v>32</v>
      </c>
      <c r="C20" s="58" t="s">
        <v>10</v>
      </c>
      <c r="D20" s="20">
        <f>SUM(D21:D24)</f>
        <v>89016</v>
      </c>
      <c r="E20" s="18">
        <v>89016</v>
      </c>
      <c r="F20" s="22">
        <v>89016</v>
      </c>
    </row>
    <row r="21" spans="1:75" x14ac:dyDescent="0.25">
      <c r="A21" s="13"/>
      <c r="B21" s="4">
        <v>321</v>
      </c>
      <c r="C21" s="5" t="s">
        <v>11</v>
      </c>
      <c r="D21" s="20">
        <v>8000</v>
      </c>
      <c r="E21" s="18"/>
      <c r="F21" s="22"/>
    </row>
    <row r="22" spans="1:75" ht="15.75" thickBot="1" x14ac:dyDescent="0.3">
      <c r="A22" s="14"/>
      <c r="B22" s="17">
        <v>322</v>
      </c>
      <c r="C22" s="15" t="s">
        <v>16</v>
      </c>
      <c r="D22" s="21">
        <v>20250</v>
      </c>
      <c r="E22" s="19"/>
      <c r="F22" s="23"/>
    </row>
    <row r="23" spans="1:75" x14ac:dyDescent="0.25">
      <c r="A23" s="24"/>
      <c r="B23" s="25">
        <v>323</v>
      </c>
      <c r="C23" s="26" t="s">
        <v>17</v>
      </c>
      <c r="D23" s="27">
        <v>58266</v>
      </c>
      <c r="E23" s="27"/>
      <c r="F23" s="28"/>
    </row>
    <row r="24" spans="1:75" x14ac:dyDescent="0.25">
      <c r="A24" s="13"/>
      <c r="B24" s="4">
        <v>329</v>
      </c>
      <c r="C24" s="5" t="s">
        <v>13</v>
      </c>
      <c r="D24" s="18">
        <v>2500</v>
      </c>
      <c r="E24" s="18"/>
      <c r="F24" s="22"/>
    </row>
    <row r="25" spans="1:75" x14ac:dyDescent="0.25">
      <c r="A25" s="13"/>
      <c r="B25" s="4">
        <v>34</v>
      </c>
      <c r="C25" s="5" t="s">
        <v>18</v>
      </c>
      <c r="D25" s="18">
        <f>SUM(D26)</f>
        <v>3000</v>
      </c>
      <c r="E25" s="18">
        <v>3000</v>
      </c>
      <c r="F25" s="22">
        <v>3000</v>
      </c>
    </row>
    <row r="26" spans="1:75" x14ac:dyDescent="0.25">
      <c r="A26" s="13"/>
      <c r="B26" s="4">
        <v>343</v>
      </c>
      <c r="C26" s="5" t="s">
        <v>19</v>
      </c>
      <c r="D26" s="18">
        <v>3000</v>
      </c>
      <c r="E26" s="18"/>
      <c r="F26" s="22"/>
    </row>
    <row r="27" spans="1:75" x14ac:dyDescent="0.25">
      <c r="A27" s="68" t="s">
        <v>26</v>
      </c>
      <c r="B27" s="69" t="s">
        <v>27</v>
      </c>
      <c r="C27" s="70"/>
      <c r="D27" s="72">
        <f>SUM(D28)</f>
        <v>35400</v>
      </c>
      <c r="E27" s="72"/>
      <c r="F27" s="73"/>
    </row>
    <row r="28" spans="1:75" x14ac:dyDescent="0.25">
      <c r="A28" s="13"/>
      <c r="B28" s="4">
        <v>3</v>
      </c>
      <c r="C28" s="5" t="s">
        <v>6</v>
      </c>
      <c r="D28" s="30">
        <f>SUM(D29+D32)</f>
        <v>35400</v>
      </c>
      <c r="E28" s="18"/>
      <c r="F28" s="22"/>
    </row>
    <row r="29" spans="1:75" x14ac:dyDescent="0.25">
      <c r="A29" s="13"/>
      <c r="B29" s="4">
        <v>32</v>
      </c>
      <c r="C29" s="5" t="s">
        <v>10</v>
      </c>
      <c r="D29" s="18">
        <f>SUM(D30:D31)</f>
        <v>5000</v>
      </c>
      <c r="E29" s="18">
        <v>5000</v>
      </c>
      <c r="F29" s="22">
        <v>5000</v>
      </c>
    </row>
    <row r="30" spans="1:75" x14ac:dyDescent="0.25">
      <c r="A30" s="13"/>
      <c r="B30" s="4">
        <v>322</v>
      </c>
      <c r="C30" s="5" t="s">
        <v>16</v>
      </c>
      <c r="D30" s="18">
        <v>0</v>
      </c>
      <c r="E30" s="18"/>
      <c r="F30" s="22"/>
    </row>
    <row r="31" spans="1:75" x14ac:dyDescent="0.25">
      <c r="A31" s="13"/>
      <c r="B31" s="4">
        <v>323</v>
      </c>
      <c r="C31" s="5" t="s">
        <v>17</v>
      </c>
      <c r="D31" s="18">
        <v>5000</v>
      </c>
      <c r="E31" s="18"/>
      <c r="F31" s="22"/>
    </row>
    <row r="32" spans="1:75" x14ac:dyDescent="0.25">
      <c r="A32" s="13"/>
      <c r="B32" s="4">
        <v>37</v>
      </c>
      <c r="C32" s="5" t="s">
        <v>28</v>
      </c>
      <c r="D32" s="18">
        <f>SUM(D33)</f>
        <v>30400</v>
      </c>
      <c r="E32" s="18">
        <v>30400</v>
      </c>
      <c r="F32" s="22">
        <v>30400</v>
      </c>
    </row>
    <row r="33" spans="1:6" x14ac:dyDescent="0.25">
      <c r="A33" s="13"/>
      <c r="B33" s="4">
        <v>372</v>
      </c>
      <c r="C33" s="5" t="s">
        <v>20</v>
      </c>
      <c r="D33" s="18">
        <v>30400</v>
      </c>
      <c r="E33" s="18"/>
      <c r="F33" s="22"/>
    </row>
    <row r="34" spans="1:6" x14ac:dyDescent="0.25">
      <c r="A34" s="48"/>
      <c r="B34" s="49" t="s">
        <v>125</v>
      </c>
      <c r="C34" s="59"/>
      <c r="D34" s="52"/>
      <c r="E34" s="52"/>
      <c r="F34" s="53"/>
    </row>
    <row r="35" spans="1:6" x14ac:dyDescent="0.25">
      <c r="A35" s="68" t="s">
        <v>36</v>
      </c>
      <c r="B35" s="69" t="s">
        <v>59</v>
      </c>
      <c r="C35" s="70"/>
      <c r="D35" s="72">
        <f>SUM(D36+D41+D45+D50+D56)</f>
        <v>5600</v>
      </c>
      <c r="E35" s="72"/>
      <c r="F35" s="73"/>
    </row>
    <row r="36" spans="1:6" x14ac:dyDescent="0.25">
      <c r="A36" s="13"/>
      <c r="B36" s="4">
        <v>3</v>
      </c>
      <c r="C36" s="5" t="s">
        <v>6</v>
      </c>
      <c r="D36" s="30">
        <f>SUM(D37)</f>
        <v>3500</v>
      </c>
      <c r="E36" s="18"/>
      <c r="F36" s="22"/>
    </row>
    <row r="37" spans="1:6" x14ac:dyDescent="0.25">
      <c r="A37" s="13"/>
      <c r="B37" s="4">
        <v>32</v>
      </c>
      <c r="C37" s="5" t="s">
        <v>10</v>
      </c>
      <c r="D37" s="18">
        <f>SUM(D38+D39+D40)</f>
        <v>3500</v>
      </c>
      <c r="E37" s="18">
        <v>3500</v>
      </c>
      <c r="F37" s="22">
        <v>3500</v>
      </c>
    </row>
    <row r="38" spans="1:6" x14ac:dyDescent="0.25">
      <c r="A38" s="13"/>
      <c r="B38" s="4">
        <v>322</v>
      </c>
      <c r="C38" s="5" t="s">
        <v>16</v>
      </c>
      <c r="D38" s="18">
        <v>500</v>
      </c>
      <c r="E38" s="18"/>
      <c r="F38" s="22"/>
    </row>
    <row r="39" spans="1:6" x14ac:dyDescent="0.25">
      <c r="A39" s="13"/>
      <c r="B39" s="4">
        <v>323</v>
      </c>
      <c r="C39" s="5" t="s">
        <v>17</v>
      </c>
      <c r="D39" s="18">
        <v>3000</v>
      </c>
      <c r="E39" s="18"/>
      <c r="F39" s="22"/>
    </row>
    <row r="40" spans="1:6" x14ac:dyDescent="0.25">
      <c r="A40" s="13"/>
      <c r="B40" s="4">
        <v>329</v>
      </c>
      <c r="C40" s="5" t="s">
        <v>13</v>
      </c>
      <c r="D40" s="18">
        <v>0</v>
      </c>
      <c r="E40" s="18"/>
      <c r="F40" s="22"/>
    </row>
    <row r="41" spans="1:6" x14ac:dyDescent="0.25">
      <c r="A41" s="13"/>
      <c r="B41" s="4">
        <v>4</v>
      </c>
      <c r="C41" s="5" t="s">
        <v>38</v>
      </c>
      <c r="D41" s="18">
        <f>SUM(D42)</f>
        <v>0</v>
      </c>
      <c r="E41" s="18"/>
      <c r="F41" s="22"/>
    </row>
    <row r="42" spans="1:6" x14ac:dyDescent="0.25">
      <c r="A42" s="13"/>
      <c r="B42" s="4">
        <v>42</v>
      </c>
      <c r="C42" s="5" t="s">
        <v>39</v>
      </c>
      <c r="D42" s="18">
        <v>0</v>
      </c>
      <c r="E42" s="18"/>
      <c r="F42" s="22"/>
    </row>
    <row r="43" spans="1:6" x14ac:dyDescent="0.25">
      <c r="A43" s="13"/>
      <c r="B43" s="4">
        <v>422</v>
      </c>
      <c r="C43" s="5" t="s">
        <v>40</v>
      </c>
      <c r="D43" s="18">
        <v>0</v>
      </c>
      <c r="E43" s="18"/>
      <c r="F43" s="22"/>
    </row>
    <row r="44" spans="1:6" x14ac:dyDescent="0.25">
      <c r="A44" s="48"/>
      <c r="B44" s="49" t="s">
        <v>69</v>
      </c>
      <c r="C44" s="59"/>
      <c r="D44" s="52"/>
      <c r="E44" s="52"/>
      <c r="F44" s="53"/>
    </row>
    <row r="45" spans="1:6" x14ac:dyDescent="0.25">
      <c r="A45" s="13"/>
      <c r="B45" s="4">
        <v>3</v>
      </c>
      <c r="C45" s="5" t="s">
        <v>6</v>
      </c>
      <c r="D45" s="30">
        <f>SUM(D47+D48)</f>
        <v>100</v>
      </c>
      <c r="E45" s="18"/>
      <c r="F45" s="22"/>
    </row>
    <row r="46" spans="1:6" x14ac:dyDescent="0.25">
      <c r="A46" s="13"/>
      <c r="B46" s="4">
        <v>32</v>
      </c>
      <c r="C46" s="5" t="s">
        <v>10</v>
      </c>
      <c r="D46" s="18">
        <f>SUM(D47)</f>
        <v>0</v>
      </c>
      <c r="E46" s="18">
        <v>100</v>
      </c>
      <c r="F46" s="22">
        <v>100</v>
      </c>
    </row>
    <row r="47" spans="1:6" x14ac:dyDescent="0.25">
      <c r="A47" s="13"/>
      <c r="B47" s="4">
        <v>322</v>
      </c>
      <c r="C47" s="5" t="s">
        <v>16</v>
      </c>
      <c r="D47" s="18">
        <v>0</v>
      </c>
      <c r="E47" s="18"/>
      <c r="F47" s="22"/>
    </row>
    <row r="48" spans="1:6" x14ac:dyDescent="0.25">
      <c r="A48" s="13"/>
      <c r="B48" s="4">
        <v>323</v>
      </c>
      <c r="C48" s="5" t="s">
        <v>17</v>
      </c>
      <c r="D48" s="18">
        <v>100</v>
      </c>
      <c r="E48" s="18"/>
      <c r="F48" s="22"/>
    </row>
    <row r="49" spans="1:6" x14ac:dyDescent="0.25">
      <c r="A49" s="48"/>
      <c r="B49" s="49" t="s">
        <v>60</v>
      </c>
      <c r="C49" s="59"/>
      <c r="D49" s="52"/>
      <c r="E49" s="52"/>
      <c r="F49" s="53"/>
    </row>
    <row r="50" spans="1:6" x14ac:dyDescent="0.25">
      <c r="A50" s="13"/>
      <c r="B50" s="4">
        <v>3</v>
      </c>
      <c r="C50" s="5" t="s">
        <v>6</v>
      </c>
      <c r="D50" s="30">
        <f>SUM(D51)</f>
        <v>1500</v>
      </c>
      <c r="E50" s="18"/>
      <c r="F50" s="22"/>
    </row>
    <row r="51" spans="1:6" x14ac:dyDescent="0.25">
      <c r="A51" s="13"/>
      <c r="B51" s="4">
        <v>32</v>
      </c>
      <c r="C51" s="5" t="s">
        <v>10</v>
      </c>
      <c r="D51" s="18">
        <f>SUM(D52:D54)</f>
        <v>1500</v>
      </c>
      <c r="E51" s="18">
        <v>1500</v>
      </c>
      <c r="F51" s="22">
        <v>1500</v>
      </c>
    </row>
    <row r="52" spans="1:6" x14ac:dyDescent="0.25">
      <c r="A52" s="13"/>
      <c r="B52" s="4">
        <v>321</v>
      </c>
      <c r="C52" s="5" t="s">
        <v>11</v>
      </c>
      <c r="D52" s="18">
        <v>0</v>
      </c>
      <c r="E52" s="18"/>
      <c r="F52" s="22"/>
    </row>
    <row r="53" spans="1:6" x14ac:dyDescent="0.25">
      <c r="A53" s="13"/>
      <c r="B53" s="4">
        <v>323</v>
      </c>
      <c r="C53" s="5" t="s">
        <v>66</v>
      </c>
      <c r="D53" s="18">
        <v>1000</v>
      </c>
      <c r="E53" s="18"/>
      <c r="F53" s="22"/>
    </row>
    <row r="54" spans="1:6" x14ac:dyDescent="0.25">
      <c r="A54" s="13"/>
      <c r="B54" s="4">
        <v>329</v>
      </c>
      <c r="C54" s="5" t="s">
        <v>13</v>
      </c>
      <c r="D54" s="18">
        <v>500</v>
      </c>
      <c r="E54" s="18"/>
      <c r="F54" s="22"/>
    </row>
    <row r="55" spans="1:6" x14ac:dyDescent="0.25">
      <c r="A55" s="48"/>
      <c r="B55" s="49" t="s">
        <v>80</v>
      </c>
      <c r="C55" s="59"/>
      <c r="D55" s="52"/>
      <c r="E55" s="52"/>
      <c r="F55" s="53"/>
    </row>
    <row r="56" spans="1:6" x14ac:dyDescent="0.25">
      <c r="A56" s="13"/>
      <c r="B56" s="4">
        <v>3</v>
      </c>
      <c r="C56" s="5" t="s">
        <v>102</v>
      </c>
      <c r="D56" s="30">
        <f>SUM(D57)</f>
        <v>500</v>
      </c>
      <c r="E56" s="18"/>
      <c r="F56" s="22"/>
    </row>
    <row r="57" spans="1:6" x14ac:dyDescent="0.25">
      <c r="A57" s="13"/>
      <c r="B57" s="4">
        <v>32</v>
      </c>
      <c r="C57" s="5" t="s">
        <v>10</v>
      </c>
      <c r="D57" s="18">
        <f>SUM(D58)</f>
        <v>500</v>
      </c>
      <c r="E57" s="18">
        <v>500</v>
      </c>
      <c r="F57" s="22">
        <v>500</v>
      </c>
    </row>
    <row r="58" spans="1:6" x14ac:dyDescent="0.25">
      <c r="A58" s="13"/>
      <c r="B58" s="4">
        <v>323</v>
      </c>
      <c r="C58" s="5" t="s">
        <v>17</v>
      </c>
      <c r="D58" s="18">
        <v>500</v>
      </c>
      <c r="E58" s="18"/>
      <c r="F58" s="22"/>
    </row>
    <row r="59" spans="1:6" x14ac:dyDescent="0.25">
      <c r="A59" s="48"/>
      <c r="B59" s="49" t="s">
        <v>4</v>
      </c>
      <c r="C59" s="59"/>
      <c r="D59" s="51"/>
      <c r="E59" s="59"/>
      <c r="F59" s="60"/>
    </row>
    <row r="60" spans="1:6" x14ac:dyDescent="0.25">
      <c r="A60" s="68" t="s">
        <v>117</v>
      </c>
      <c r="B60" s="69" t="s">
        <v>5</v>
      </c>
      <c r="C60" s="70"/>
      <c r="D60" s="71">
        <f>SUM(D61)</f>
        <v>3220000</v>
      </c>
      <c r="E60" s="70"/>
      <c r="F60" s="74"/>
    </row>
    <row r="61" spans="1:6" x14ac:dyDescent="0.25">
      <c r="A61" s="13"/>
      <c r="B61" s="4">
        <v>3</v>
      </c>
      <c r="C61" s="5" t="s">
        <v>6</v>
      </c>
      <c r="D61" s="29">
        <f>SUM(D62+D66)</f>
        <v>3220000</v>
      </c>
      <c r="E61" s="18"/>
      <c r="F61" s="22"/>
    </row>
    <row r="62" spans="1:6" x14ac:dyDescent="0.25">
      <c r="A62" s="13"/>
      <c r="B62" s="4">
        <v>31</v>
      </c>
      <c r="C62" s="5" t="s">
        <v>7</v>
      </c>
      <c r="D62" s="20">
        <f>SUM(D63:D65)</f>
        <v>3040000</v>
      </c>
      <c r="E62" s="18">
        <v>3040000</v>
      </c>
      <c r="F62" s="22">
        <v>3040000</v>
      </c>
    </row>
    <row r="63" spans="1:6" x14ac:dyDescent="0.25">
      <c r="A63" s="13"/>
      <c r="B63" s="4">
        <v>311</v>
      </c>
      <c r="C63" s="5" t="s">
        <v>8</v>
      </c>
      <c r="D63" s="20">
        <v>2500000</v>
      </c>
      <c r="E63" s="18"/>
      <c r="F63" s="22"/>
    </row>
    <row r="64" spans="1:6" x14ac:dyDescent="0.25">
      <c r="A64" s="13"/>
      <c r="B64" s="4">
        <v>312</v>
      </c>
      <c r="C64" s="5" t="s">
        <v>12</v>
      </c>
      <c r="D64" s="20">
        <v>110000</v>
      </c>
      <c r="E64" s="18"/>
      <c r="F64" s="22"/>
    </row>
    <row r="65" spans="1:6" x14ac:dyDescent="0.25">
      <c r="A65" s="13"/>
      <c r="B65" s="4">
        <v>313</v>
      </c>
      <c r="C65" s="5" t="s">
        <v>9</v>
      </c>
      <c r="D65" s="20">
        <v>430000</v>
      </c>
      <c r="E65" s="18"/>
      <c r="F65" s="22"/>
    </row>
    <row r="66" spans="1:6" x14ac:dyDescent="0.25">
      <c r="A66" s="13"/>
      <c r="B66" s="4">
        <v>32</v>
      </c>
      <c r="C66" s="5" t="s">
        <v>10</v>
      </c>
      <c r="D66" s="20">
        <f>SUM(D67:D68)</f>
        <v>180000</v>
      </c>
      <c r="E66" s="18">
        <v>180000</v>
      </c>
      <c r="F66" s="22">
        <v>180000</v>
      </c>
    </row>
    <row r="67" spans="1:6" x14ac:dyDescent="0.25">
      <c r="A67" s="13"/>
      <c r="B67" s="4">
        <v>321</v>
      </c>
      <c r="C67" s="5" t="s">
        <v>11</v>
      </c>
      <c r="D67" s="20">
        <v>180000</v>
      </c>
      <c r="E67" s="18"/>
      <c r="F67" s="22"/>
    </row>
    <row r="68" spans="1:6" x14ac:dyDescent="0.25">
      <c r="A68" s="13"/>
      <c r="B68" s="4">
        <v>329</v>
      </c>
      <c r="C68" s="100" t="s">
        <v>13</v>
      </c>
      <c r="D68" s="20">
        <v>0</v>
      </c>
      <c r="E68" s="18"/>
      <c r="F68" s="22"/>
    </row>
    <row r="69" spans="1:6" x14ac:dyDescent="0.25">
      <c r="A69" s="48"/>
      <c r="B69" s="49" t="s">
        <v>14</v>
      </c>
      <c r="C69" s="59"/>
      <c r="D69" s="52"/>
      <c r="E69" s="52"/>
      <c r="F69" s="53"/>
    </row>
    <row r="70" spans="1:6" x14ac:dyDescent="0.25">
      <c r="A70" s="88">
        <v>2102</v>
      </c>
      <c r="B70" s="57" t="s">
        <v>106</v>
      </c>
      <c r="C70" s="86"/>
      <c r="D70" s="89">
        <f>SUM(D71)</f>
        <v>94782.59</v>
      </c>
      <c r="E70" s="89">
        <f>SUM(E73)</f>
        <v>94782.59</v>
      </c>
      <c r="F70" s="90">
        <f>SUM(F73)</f>
        <v>94782.59</v>
      </c>
    </row>
    <row r="71" spans="1:6" x14ac:dyDescent="0.25">
      <c r="A71" s="68" t="s">
        <v>29</v>
      </c>
      <c r="B71" s="69" t="s">
        <v>30</v>
      </c>
      <c r="C71" s="70"/>
      <c r="D71" s="72">
        <f>SUM(D72)</f>
        <v>94782.59</v>
      </c>
      <c r="E71" s="72"/>
      <c r="F71" s="73"/>
    </row>
    <row r="72" spans="1:6" x14ac:dyDescent="0.25">
      <c r="A72" s="13"/>
      <c r="B72" s="4">
        <v>3</v>
      </c>
      <c r="C72" s="5" t="s">
        <v>6</v>
      </c>
      <c r="D72" s="30">
        <f>SUM(D73)</f>
        <v>94782.59</v>
      </c>
      <c r="E72" s="18"/>
      <c r="F72" s="22"/>
    </row>
    <row r="73" spans="1:6" x14ac:dyDescent="0.25">
      <c r="A73" s="13"/>
      <c r="B73" s="4">
        <v>32</v>
      </c>
      <c r="C73" s="5" t="s">
        <v>10</v>
      </c>
      <c r="D73" s="18">
        <f>SUM(D74:D76)</f>
        <v>94782.59</v>
      </c>
      <c r="E73" s="18">
        <v>94782.59</v>
      </c>
      <c r="F73" s="22">
        <v>94782.59</v>
      </c>
    </row>
    <row r="74" spans="1:6" x14ac:dyDescent="0.25">
      <c r="A74" s="13"/>
      <c r="B74" s="4">
        <v>322</v>
      </c>
      <c r="C74" s="5" t="s">
        <v>16</v>
      </c>
      <c r="D74" s="18">
        <v>90000</v>
      </c>
      <c r="E74" s="18"/>
      <c r="F74" s="22"/>
    </row>
    <row r="75" spans="1:6" x14ac:dyDescent="0.25">
      <c r="A75" s="13"/>
      <c r="B75" s="4">
        <v>323</v>
      </c>
      <c r="C75" s="5" t="s">
        <v>17</v>
      </c>
      <c r="D75" s="18">
        <v>0</v>
      </c>
      <c r="E75" s="18"/>
      <c r="F75" s="22"/>
    </row>
    <row r="76" spans="1:6" x14ac:dyDescent="0.25">
      <c r="A76" s="13"/>
      <c r="B76" s="4">
        <v>329</v>
      </c>
      <c r="C76" s="5" t="s">
        <v>31</v>
      </c>
      <c r="D76" s="18">
        <v>4782.59</v>
      </c>
      <c r="E76" s="18"/>
      <c r="F76" s="22"/>
    </row>
    <row r="77" spans="1:6" x14ac:dyDescent="0.25">
      <c r="A77" s="13"/>
      <c r="B77" s="4">
        <v>37</v>
      </c>
      <c r="C77" s="5" t="s">
        <v>28</v>
      </c>
      <c r="D77" s="18">
        <f>SUM(D78)</f>
        <v>0</v>
      </c>
      <c r="E77" s="18"/>
      <c r="F77" s="22"/>
    </row>
    <row r="78" spans="1:6" x14ac:dyDescent="0.25">
      <c r="A78" s="13"/>
      <c r="B78" s="4">
        <v>372</v>
      </c>
      <c r="C78" s="5" t="s">
        <v>20</v>
      </c>
      <c r="D78" s="18">
        <v>0</v>
      </c>
      <c r="E78" s="18"/>
      <c r="F78" s="22"/>
    </row>
    <row r="79" spans="1:6" x14ac:dyDescent="0.25">
      <c r="A79" s="101"/>
      <c r="B79" s="139" t="s">
        <v>14</v>
      </c>
      <c r="C79" s="140"/>
      <c r="D79" s="102"/>
      <c r="E79" s="102"/>
      <c r="F79" s="103"/>
    </row>
    <row r="80" spans="1:6" x14ac:dyDescent="0.25">
      <c r="A80" s="88">
        <v>2301</v>
      </c>
      <c r="B80" s="57" t="s">
        <v>105</v>
      </c>
      <c r="C80" s="86"/>
      <c r="D80" s="89">
        <f>SUM(D81+D90+D103+D117+D124+D130+D138+D148+D153+D162+D167)</f>
        <v>532406</v>
      </c>
      <c r="E80" s="89">
        <f>SUM(E92+E96+E100+E105+E110+E114+E119+E132+E140+E150+E155+E159+E169)</f>
        <v>532406</v>
      </c>
      <c r="F80" s="90">
        <f>SUM(F92+F96+F105+F110+F114+F119+F132+F140+F150+F155+F159+F169)</f>
        <v>532406</v>
      </c>
    </row>
    <row r="81" spans="1:6" x14ac:dyDescent="0.25">
      <c r="A81" s="95" t="s">
        <v>129</v>
      </c>
      <c r="B81" s="96" t="s">
        <v>130</v>
      </c>
      <c r="C81" s="97"/>
      <c r="D81" s="98">
        <f>SUM(D82)</f>
        <v>0</v>
      </c>
      <c r="E81" s="98"/>
      <c r="F81" s="99"/>
    </row>
    <row r="82" spans="1:6" x14ac:dyDescent="0.25">
      <c r="A82" s="91"/>
      <c r="B82" s="104">
        <v>3</v>
      </c>
      <c r="C82" s="92" t="s">
        <v>6</v>
      </c>
      <c r="D82" s="93">
        <f>SUM(D83+D86)</f>
        <v>0</v>
      </c>
      <c r="E82" s="93"/>
      <c r="F82" s="94"/>
    </row>
    <row r="83" spans="1:6" x14ac:dyDescent="0.25">
      <c r="A83" s="91"/>
      <c r="B83" s="104">
        <v>31</v>
      </c>
      <c r="C83" s="92" t="s">
        <v>131</v>
      </c>
      <c r="D83" s="93">
        <v>0</v>
      </c>
      <c r="E83" s="93"/>
      <c r="F83" s="94"/>
    </row>
    <row r="84" spans="1:6" x14ac:dyDescent="0.25">
      <c r="A84" s="91"/>
      <c r="B84" s="104">
        <v>311</v>
      </c>
      <c r="C84" s="92" t="s">
        <v>8</v>
      </c>
      <c r="D84" s="93">
        <v>0</v>
      </c>
      <c r="E84" s="93"/>
      <c r="F84" s="94"/>
    </row>
    <row r="85" spans="1:6" x14ac:dyDescent="0.25">
      <c r="A85" s="91"/>
      <c r="B85" s="104">
        <v>313</v>
      </c>
      <c r="C85" s="92" t="s">
        <v>9</v>
      </c>
      <c r="D85" s="93">
        <v>0</v>
      </c>
      <c r="E85" s="93"/>
      <c r="F85" s="94"/>
    </row>
    <row r="86" spans="1:6" x14ac:dyDescent="0.25">
      <c r="A86" s="91"/>
      <c r="B86" s="104">
        <v>32</v>
      </c>
      <c r="C86" s="92" t="s">
        <v>10</v>
      </c>
      <c r="D86" s="93">
        <v>0</v>
      </c>
      <c r="E86" s="93"/>
      <c r="F86" s="94"/>
    </row>
    <row r="87" spans="1:6" x14ac:dyDescent="0.25">
      <c r="A87" s="91"/>
      <c r="B87" s="104">
        <v>321</v>
      </c>
      <c r="C87" s="92" t="s">
        <v>11</v>
      </c>
      <c r="D87" s="93">
        <v>0</v>
      </c>
      <c r="E87" s="93"/>
      <c r="F87" s="94"/>
    </row>
    <row r="88" spans="1:6" x14ac:dyDescent="0.25">
      <c r="A88" s="91"/>
      <c r="B88" s="104">
        <v>322</v>
      </c>
      <c r="C88" s="92" t="s">
        <v>16</v>
      </c>
      <c r="D88" s="93">
        <v>0</v>
      </c>
      <c r="E88" s="93"/>
      <c r="F88" s="94"/>
    </row>
    <row r="89" spans="1:6" x14ac:dyDescent="0.25">
      <c r="A89" s="48"/>
      <c r="B89" s="49" t="s">
        <v>65</v>
      </c>
      <c r="C89" s="59"/>
      <c r="D89" s="52"/>
      <c r="E89" s="52"/>
      <c r="F89" s="53"/>
    </row>
    <row r="90" spans="1:6" x14ac:dyDescent="0.25">
      <c r="A90" s="68" t="s">
        <v>50</v>
      </c>
      <c r="B90" s="69" t="s">
        <v>51</v>
      </c>
      <c r="C90" s="70"/>
      <c r="D90" s="72">
        <f>SUM(D91+D99)</f>
        <v>199406</v>
      </c>
      <c r="E90" s="72"/>
      <c r="F90" s="73"/>
    </row>
    <row r="91" spans="1:6" x14ac:dyDescent="0.25">
      <c r="A91" s="13"/>
      <c r="B91" s="4">
        <v>3</v>
      </c>
      <c r="C91" s="5" t="s">
        <v>6</v>
      </c>
      <c r="D91" s="30">
        <f>SUM(D92+D96)</f>
        <v>199406</v>
      </c>
      <c r="E91" s="18"/>
      <c r="F91" s="22"/>
    </row>
    <row r="92" spans="1:6" x14ac:dyDescent="0.25">
      <c r="A92" s="13"/>
      <c r="B92" s="4">
        <v>31</v>
      </c>
      <c r="C92" s="5" t="s">
        <v>7</v>
      </c>
      <c r="D92" s="18">
        <f>SUM(D93:D95)</f>
        <v>194406</v>
      </c>
      <c r="E92" s="18">
        <v>194406</v>
      </c>
      <c r="F92" s="22">
        <v>194406</v>
      </c>
    </row>
    <row r="93" spans="1:6" x14ac:dyDescent="0.25">
      <c r="A93" s="13"/>
      <c r="B93" s="4">
        <v>311</v>
      </c>
      <c r="C93" s="5" t="s">
        <v>8</v>
      </c>
      <c r="D93" s="18">
        <v>154512</v>
      </c>
      <c r="E93" s="18"/>
      <c r="F93" s="22"/>
    </row>
    <row r="94" spans="1:6" x14ac:dyDescent="0.25">
      <c r="A94" s="13"/>
      <c r="B94" s="4">
        <v>312</v>
      </c>
      <c r="C94" s="5" t="s">
        <v>12</v>
      </c>
      <c r="D94" s="18">
        <v>14400</v>
      </c>
      <c r="E94" s="18"/>
      <c r="F94" s="22"/>
    </row>
    <row r="95" spans="1:6" x14ac:dyDescent="0.25">
      <c r="A95" s="13"/>
      <c r="B95" s="4">
        <v>313</v>
      </c>
      <c r="C95" s="5" t="s">
        <v>9</v>
      </c>
      <c r="D95" s="18">
        <v>25494</v>
      </c>
      <c r="E95" s="18"/>
      <c r="F95" s="22"/>
    </row>
    <row r="96" spans="1:6" x14ac:dyDescent="0.25">
      <c r="A96" s="13"/>
      <c r="B96" s="4">
        <v>32</v>
      </c>
      <c r="C96" s="5" t="s">
        <v>10</v>
      </c>
      <c r="D96" s="18">
        <v>5000</v>
      </c>
      <c r="E96" s="18">
        <v>5000</v>
      </c>
      <c r="F96" s="22">
        <v>5000</v>
      </c>
    </row>
    <row r="97" spans="1:6" x14ac:dyDescent="0.25">
      <c r="A97" s="13"/>
      <c r="B97" s="4">
        <v>321</v>
      </c>
      <c r="C97" s="5" t="s">
        <v>11</v>
      </c>
      <c r="D97" s="18">
        <v>5000</v>
      </c>
      <c r="E97" s="18"/>
      <c r="F97" s="22"/>
    </row>
    <row r="98" spans="1:6" x14ac:dyDescent="0.25">
      <c r="A98" s="48" t="s">
        <v>67</v>
      </c>
      <c r="B98" s="49" t="s">
        <v>188</v>
      </c>
      <c r="C98" s="59"/>
      <c r="D98" s="52"/>
      <c r="E98" s="52"/>
      <c r="F98" s="53"/>
    </row>
    <row r="99" spans="1:6" x14ac:dyDescent="0.25">
      <c r="A99" s="13"/>
      <c r="B99" s="4">
        <v>3</v>
      </c>
      <c r="C99" s="5" t="s">
        <v>6</v>
      </c>
      <c r="D99" s="30">
        <f>SUM(D100)</f>
        <v>0</v>
      </c>
      <c r="E99" s="18"/>
      <c r="F99" s="22"/>
    </row>
    <row r="100" spans="1:6" x14ac:dyDescent="0.25">
      <c r="A100" s="13"/>
      <c r="B100" s="4">
        <v>32</v>
      </c>
      <c r="C100" s="5" t="s">
        <v>10</v>
      </c>
      <c r="D100" s="18">
        <v>0</v>
      </c>
      <c r="E100" s="18">
        <v>0</v>
      </c>
      <c r="F100" s="22">
        <v>0</v>
      </c>
    </row>
    <row r="101" spans="1:6" x14ac:dyDescent="0.25">
      <c r="A101" s="13"/>
      <c r="B101" s="4">
        <v>323</v>
      </c>
      <c r="C101" s="5" t="s">
        <v>17</v>
      </c>
      <c r="D101" s="18">
        <v>0</v>
      </c>
      <c r="E101" s="18"/>
      <c r="F101" s="22"/>
    </row>
    <row r="102" spans="1:6" x14ac:dyDescent="0.25">
      <c r="A102" s="48"/>
      <c r="B102" s="49" t="s">
        <v>35</v>
      </c>
      <c r="C102" s="59"/>
      <c r="D102" s="52"/>
      <c r="E102" s="52"/>
      <c r="F102" s="53"/>
    </row>
    <row r="103" spans="1:6" x14ac:dyDescent="0.25">
      <c r="A103" s="68" t="s">
        <v>32</v>
      </c>
      <c r="B103" s="69" t="s">
        <v>52</v>
      </c>
      <c r="C103" s="70"/>
      <c r="D103" s="72">
        <f>SUM(D104+D109+D113)</f>
        <v>156000</v>
      </c>
      <c r="E103" s="72"/>
      <c r="F103" s="73"/>
    </row>
    <row r="104" spans="1:6" x14ac:dyDescent="0.25">
      <c r="A104" s="13"/>
      <c r="B104" s="4">
        <v>3</v>
      </c>
      <c r="C104" s="5" t="s">
        <v>6</v>
      </c>
      <c r="D104" s="30">
        <f>SUM(D105)</f>
        <v>144300</v>
      </c>
      <c r="E104" s="18"/>
      <c r="F104" s="22"/>
    </row>
    <row r="105" spans="1:6" x14ac:dyDescent="0.25">
      <c r="A105" s="13"/>
      <c r="B105" s="4">
        <v>32</v>
      </c>
      <c r="C105" s="5" t="s">
        <v>10</v>
      </c>
      <c r="D105" s="18">
        <f>SUM(D106:D107)</f>
        <v>144300</v>
      </c>
      <c r="E105" s="18">
        <v>144300</v>
      </c>
      <c r="F105" s="22">
        <v>144300</v>
      </c>
    </row>
    <row r="106" spans="1:6" x14ac:dyDescent="0.25">
      <c r="A106" s="13"/>
      <c r="B106" s="4">
        <v>322</v>
      </c>
      <c r="C106" s="5" t="s">
        <v>53</v>
      </c>
      <c r="D106" s="18">
        <v>142300</v>
      </c>
      <c r="E106" s="18"/>
      <c r="F106" s="22"/>
    </row>
    <row r="107" spans="1:6" x14ac:dyDescent="0.25">
      <c r="A107" s="13"/>
      <c r="B107" s="4">
        <v>323</v>
      </c>
      <c r="C107" s="5" t="s">
        <v>17</v>
      </c>
      <c r="D107" s="18">
        <v>2000</v>
      </c>
      <c r="E107" s="18"/>
      <c r="F107" s="22"/>
    </row>
    <row r="108" spans="1:6" x14ac:dyDescent="0.25">
      <c r="A108" s="48"/>
      <c r="B108" s="49" t="s">
        <v>70</v>
      </c>
      <c r="C108" s="59"/>
      <c r="D108" s="52"/>
      <c r="E108" s="52"/>
      <c r="F108" s="53"/>
    </row>
    <row r="109" spans="1:6" x14ac:dyDescent="0.25">
      <c r="A109" s="13"/>
      <c r="B109" s="4">
        <v>3</v>
      </c>
      <c r="C109" s="5" t="s">
        <v>6</v>
      </c>
      <c r="D109" s="30">
        <f>SUM(D110)</f>
        <v>700</v>
      </c>
      <c r="E109" s="18"/>
      <c r="F109" s="22"/>
    </row>
    <row r="110" spans="1:6" x14ac:dyDescent="0.25">
      <c r="A110" s="13"/>
      <c r="B110" s="4">
        <v>32</v>
      </c>
      <c r="C110" s="5" t="s">
        <v>10</v>
      </c>
      <c r="D110" s="18">
        <f>SUM(D111)</f>
        <v>700</v>
      </c>
      <c r="E110" s="18">
        <v>700</v>
      </c>
      <c r="F110" s="22">
        <v>700</v>
      </c>
    </row>
    <row r="111" spans="1:6" x14ac:dyDescent="0.25">
      <c r="A111" s="13"/>
      <c r="B111" s="4">
        <v>322</v>
      </c>
      <c r="C111" s="5" t="s">
        <v>16</v>
      </c>
      <c r="D111" s="18">
        <v>700</v>
      </c>
      <c r="E111" s="18"/>
      <c r="F111" s="22"/>
    </row>
    <row r="112" spans="1:6" x14ac:dyDescent="0.25">
      <c r="A112" s="48"/>
      <c r="B112" s="49" t="s">
        <v>48</v>
      </c>
      <c r="C112" s="59"/>
      <c r="D112" s="52"/>
      <c r="E112" s="52"/>
      <c r="F112" s="53"/>
    </row>
    <row r="113" spans="1:6" x14ac:dyDescent="0.25">
      <c r="A113" s="13"/>
      <c r="B113" s="4">
        <v>3</v>
      </c>
      <c r="C113" s="5" t="s">
        <v>6</v>
      </c>
      <c r="D113" s="30">
        <f>SUM(D114)</f>
        <v>11000</v>
      </c>
      <c r="E113" s="18"/>
      <c r="F113" s="22"/>
    </row>
    <row r="114" spans="1:6" x14ac:dyDescent="0.25">
      <c r="A114" s="13"/>
      <c r="B114" s="4">
        <v>32</v>
      </c>
      <c r="C114" s="5" t="s">
        <v>10</v>
      </c>
      <c r="D114" s="18">
        <f>SUM(D115)</f>
        <v>11000</v>
      </c>
      <c r="E114" s="18">
        <v>11000</v>
      </c>
      <c r="F114" s="22">
        <v>11000</v>
      </c>
    </row>
    <row r="115" spans="1:6" x14ac:dyDescent="0.25">
      <c r="A115" s="13"/>
      <c r="B115" s="4">
        <v>322</v>
      </c>
      <c r="C115" s="5" t="s">
        <v>16</v>
      </c>
      <c r="D115" s="18">
        <v>11000</v>
      </c>
      <c r="E115" s="18"/>
      <c r="F115" s="22"/>
    </row>
    <row r="116" spans="1:6" x14ac:dyDescent="0.25">
      <c r="A116" s="48"/>
      <c r="B116" s="49" t="s">
        <v>48</v>
      </c>
      <c r="C116" s="59"/>
      <c r="D116" s="52"/>
      <c r="E116" s="52"/>
      <c r="F116" s="53"/>
    </row>
    <row r="117" spans="1:6" x14ac:dyDescent="0.25">
      <c r="A117" s="68" t="s">
        <v>33</v>
      </c>
      <c r="B117" s="69" t="s">
        <v>34</v>
      </c>
      <c r="C117" s="70"/>
      <c r="D117" s="72">
        <f>SUM(D118)</f>
        <v>143000</v>
      </c>
      <c r="E117" s="72"/>
      <c r="F117" s="73"/>
    </row>
    <row r="118" spans="1:6" x14ac:dyDescent="0.25">
      <c r="A118" s="13"/>
      <c r="B118" s="4">
        <v>3</v>
      </c>
      <c r="C118" s="5" t="s">
        <v>6</v>
      </c>
      <c r="D118" s="30">
        <f>SUM(D119)</f>
        <v>143000</v>
      </c>
      <c r="E118" s="18"/>
      <c r="F118" s="22"/>
    </row>
    <row r="119" spans="1:6" x14ac:dyDescent="0.25">
      <c r="A119" s="13"/>
      <c r="B119" s="4">
        <v>31</v>
      </c>
      <c r="C119" s="5" t="s">
        <v>7</v>
      </c>
      <c r="D119" s="31">
        <f>SUM(D120:D122)</f>
        <v>143000</v>
      </c>
      <c r="E119" s="18">
        <v>143000</v>
      </c>
      <c r="F119" s="22">
        <v>143000</v>
      </c>
    </row>
    <row r="120" spans="1:6" x14ac:dyDescent="0.25">
      <c r="A120" s="13"/>
      <c r="B120" s="4">
        <v>311</v>
      </c>
      <c r="C120" s="5" t="s">
        <v>37</v>
      </c>
      <c r="D120" s="31">
        <v>120000</v>
      </c>
      <c r="E120" s="18"/>
      <c r="F120" s="22"/>
    </row>
    <row r="121" spans="1:6" x14ac:dyDescent="0.25">
      <c r="A121" s="13"/>
      <c r="B121" s="4">
        <v>312</v>
      </c>
      <c r="C121" s="5" t="s">
        <v>12</v>
      </c>
      <c r="D121" s="31">
        <v>3000</v>
      </c>
      <c r="E121" s="18"/>
      <c r="F121" s="22"/>
    </row>
    <row r="122" spans="1:6" x14ac:dyDescent="0.25">
      <c r="A122" s="13"/>
      <c r="B122" s="4">
        <v>313</v>
      </c>
      <c r="C122" s="5" t="s">
        <v>9</v>
      </c>
      <c r="D122" s="31">
        <v>20000</v>
      </c>
      <c r="E122" s="18"/>
      <c r="F122" s="22"/>
    </row>
    <row r="123" spans="1:6" x14ac:dyDescent="0.25">
      <c r="A123" s="48"/>
      <c r="B123" s="49" t="s">
        <v>82</v>
      </c>
      <c r="C123" s="59"/>
      <c r="D123" s="61"/>
      <c r="E123" s="52"/>
      <c r="F123" s="53"/>
    </row>
    <row r="124" spans="1:6" x14ac:dyDescent="0.25">
      <c r="A124" s="68" t="s">
        <v>108</v>
      </c>
      <c r="B124" s="69" t="s">
        <v>81</v>
      </c>
      <c r="C124" s="70"/>
      <c r="D124" s="72">
        <f>SUM(D126)</f>
        <v>0</v>
      </c>
      <c r="E124" s="72"/>
      <c r="F124" s="73"/>
    </row>
    <row r="125" spans="1:6" x14ac:dyDescent="0.25">
      <c r="A125" s="13"/>
      <c r="B125" s="4">
        <v>3</v>
      </c>
      <c r="C125" s="5" t="s">
        <v>6</v>
      </c>
      <c r="D125" s="30">
        <v>0</v>
      </c>
      <c r="E125" s="18"/>
      <c r="F125" s="22"/>
    </row>
    <row r="126" spans="1:6" x14ac:dyDescent="0.25">
      <c r="A126" s="13"/>
      <c r="B126" s="4">
        <v>32</v>
      </c>
      <c r="C126" s="5" t="s">
        <v>10</v>
      </c>
      <c r="D126" s="31">
        <v>0</v>
      </c>
      <c r="E126" s="18">
        <v>0</v>
      </c>
      <c r="F126" s="22">
        <v>0</v>
      </c>
    </row>
    <row r="127" spans="1:6" x14ac:dyDescent="0.25">
      <c r="A127" s="13"/>
      <c r="B127" s="4">
        <v>322</v>
      </c>
      <c r="C127" s="5" t="s">
        <v>90</v>
      </c>
      <c r="D127" s="31">
        <v>0</v>
      </c>
      <c r="E127" s="18"/>
      <c r="F127" s="22"/>
    </row>
    <row r="128" spans="1:6" x14ac:dyDescent="0.25">
      <c r="A128" s="13"/>
      <c r="B128" s="4">
        <v>329</v>
      </c>
      <c r="C128" s="5" t="s">
        <v>103</v>
      </c>
      <c r="D128" s="31">
        <v>0</v>
      </c>
      <c r="E128" s="18"/>
      <c r="F128" s="22"/>
    </row>
    <row r="129" spans="1:6" x14ac:dyDescent="0.25">
      <c r="A129" s="48"/>
      <c r="B129" s="49" t="s">
        <v>83</v>
      </c>
      <c r="C129" s="50" t="s">
        <v>84</v>
      </c>
      <c r="D129" s="61"/>
      <c r="E129" s="52"/>
      <c r="F129" s="53"/>
    </row>
    <row r="130" spans="1:6" x14ac:dyDescent="0.25">
      <c r="A130" s="68" t="s">
        <v>109</v>
      </c>
      <c r="B130" s="69" t="s">
        <v>85</v>
      </c>
      <c r="C130" s="70"/>
      <c r="D130" s="72">
        <f>SUM(D131+D134)</f>
        <v>19000</v>
      </c>
      <c r="E130" s="72"/>
      <c r="F130" s="73"/>
    </row>
    <row r="131" spans="1:6" x14ac:dyDescent="0.25">
      <c r="A131" s="13"/>
      <c r="B131" s="4">
        <v>3</v>
      </c>
      <c r="C131" s="5" t="s">
        <v>6</v>
      </c>
      <c r="D131" s="30">
        <f>SUM(D132)</f>
        <v>19000</v>
      </c>
      <c r="E131" s="18"/>
      <c r="F131" s="22"/>
    </row>
    <row r="132" spans="1:6" x14ac:dyDescent="0.25">
      <c r="A132" s="13"/>
      <c r="B132" s="4">
        <v>32</v>
      </c>
      <c r="C132" s="5" t="s">
        <v>10</v>
      </c>
      <c r="D132" s="31">
        <f>SUM(D133)</f>
        <v>19000</v>
      </c>
      <c r="E132" s="18">
        <v>19000</v>
      </c>
      <c r="F132" s="22">
        <v>19000</v>
      </c>
    </row>
    <row r="133" spans="1:6" x14ac:dyDescent="0.25">
      <c r="A133" s="13"/>
      <c r="B133" s="4">
        <v>322</v>
      </c>
      <c r="C133" s="5" t="s">
        <v>16</v>
      </c>
      <c r="D133" s="31">
        <v>19000</v>
      </c>
      <c r="E133" s="18"/>
      <c r="F133" s="22"/>
    </row>
    <row r="134" spans="1:6" x14ac:dyDescent="0.25">
      <c r="A134" s="13"/>
      <c r="B134" s="4">
        <v>4</v>
      </c>
      <c r="C134" s="5" t="s">
        <v>38</v>
      </c>
      <c r="D134" s="30">
        <v>0</v>
      </c>
      <c r="E134" s="18"/>
      <c r="F134" s="22"/>
    </row>
    <row r="135" spans="1:6" x14ac:dyDescent="0.25">
      <c r="A135" s="13"/>
      <c r="B135" s="4">
        <v>42</v>
      </c>
      <c r="C135" s="35" t="s">
        <v>73</v>
      </c>
      <c r="D135" s="31">
        <v>0</v>
      </c>
      <c r="E135" s="18"/>
      <c r="F135" s="22"/>
    </row>
    <row r="136" spans="1:6" x14ac:dyDescent="0.25">
      <c r="A136" s="13"/>
      <c r="B136" s="4">
        <v>424</v>
      </c>
      <c r="C136" s="5" t="s">
        <v>86</v>
      </c>
      <c r="D136" s="31">
        <v>0</v>
      </c>
      <c r="E136" s="18"/>
      <c r="F136" s="22"/>
    </row>
    <row r="137" spans="1:6" x14ac:dyDescent="0.25">
      <c r="A137" s="48"/>
      <c r="B137" s="49" t="s">
        <v>48</v>
      </c>
      <c r="C137" s="59"/>
      <c r="D137" s="61"/>
      <c r="E137" s="52"/>
      <c r="F137" s="53"/>
    </row>
    <row r="138" spans="1:6" x14ac:dyDescent="0.25">
      <c r="A138" s="68" t="s">
        <v>46</v>
      </c>
      <c r="B138" s="69" t="s">
        <v>47</v>
      </c>
      <c r="C138" s="70"/>
      <c r="D138" s="72">
        <f>SUM(D139)</f>
        <v>1000</v>
      </c>
      <c r="E138" s="72"/>
      <c r="F138" s="73"/>
    </row>
    <row r="139" spans="1:6" x14ac:dyDescent="0.25">
      <c r="A139" s="13"/>
      <c r="B139" s="4">
        <v>3</v>
      </c>
      <c r="C139" s="5" t="s">
        <v>6</v>
      </c>
      <c r="D139" s="32">
        <f>SUM(D140)</f>
        <v>1000</v>
      </c>
      <c r="E139" s="18"/>
      <c r="F139" s="22"/>
    </row>
    <row r="140" spans="1:6" x14ac:dyDescent="0.25">
      <c r="A140" s="13"/>
      <c r="B140" s="4">
        <v>32</v>
      </c>
      <c r="C140" s="5" t="s">
        <v>10</v>
      </c>
      <c r="D140" s="31">
        <f>SUM(D141)</f>
        <v>1000</v>
      </c>
      <c r="E140" s="18">
        <v>1000</v>
      </c>
      <c r="F140" s="22">
        <v>1000</v>
      </c>
    </row>
    <row r="141" spans="1:6" x14ac:dyDescent="0.25">
      <c r="A141" s="13"/>
      <c r="B141" s="4">
        <v>329</v>
      </c>
      <c r="C141" s="5" t="s">
        <v>13</v>
      </c>
      <c r="D141" s="31">
        <v>1000</v>
      </c>
      <c r="E141" s="18"/>
      <c r="F141" s="22"/>
    </row>
    <row r="142" spans="1:6" x14ac:dyDescent="0.25">
      <c r="A142" s="48"/>
      <c r="B142" s="49" t="s">
        <v>88</v>
      </c>
      <c r="C142" s="59"/>
      <c r="D142" s="61"/>
      <c r="E142" s="52"/>
      <c r="F142" s="53"/>
    </row>
    <row r="143" spans="1:6" x14ac:dyDescent="0.25">
      <c r="A143" s="68"/>
      <c r="B143" s="69" t="s">
        <v>87</v>
      </c>
      <c r="C143" s="70"/>
      <c r="D143" s="72"/>
      <c r="E143" s="72"/>
      <c r="F143" s="73"/>
    </row>
    <row r="144" spans="1:6" x14ac:dyDescent="0.25">
      <c r="A144" s="13"/>
      <c r="B144" s="4">
        <v>3</v>
      </c>
      <c r="C144" s="5" t="s">
        <v>6</v>
      </c>
      <c r="D144" s="30">
        <v>0</v>
      </c>
      <c r="E144" s="18"/>
      <c r="F144" s="22"/>
    </row>
    <row r="145" spans="1:6" x14ac:dyDescent="0.25">
      <c r="A145" s="13"/>
      <c r="B145" s="4">
        <v>32</v>
      </c>
      <c r="C145" s="5" t="s">
        <v>10</v>
      </c>
      <c r="D145" s="31">
        <v>0</v>
      </c>
      <c r="E145" s="18"/>
      <c r="F145" s="22"/>
    </row>
    <row r="146" spans="1:6" x14ac:dyDescent="0.25">
      <c r="A146" s="13"/>
      <c r="B146" s="4">
        <v>329</v>
      </c>
      <c r="C146" s="5" t="s">
        <v>13</v>
      </c>
      <c r="D146" s="31">
        <v>0</v>
      </c>
      <c r="E146" s="18"/>
      <c r="F146" s="22"/>
    </row>
    <row r="147" spans="1:6" x14ac:dyDescent="0.25">
      <c r="A147" s="48"/>
      <c r="B147" s="49" t="s">
        <v>35</v>
      </c>
      <c r="C147" s="59"/>
      <c r="D147" s="61"/>
      <c r="E147" s="52"/>
      <c r="F147" s="53"/>
    </row>
    <row r="148" spans="1:6" x14ac:dyDescent="0.25">
      <c r="A148" s="68" t="s">
        <v>54</v>
      </c>
      <c r="B148" s="69" t="s">
        <v>55</v>
      </c>
      <c r="C148" s="70"/>
      <c r="D148" s="72">
        <f>SUM(D149)</f>
        <v>2000</v>
      </c>
      <c r="E148" s="72"/>
      <c r="F148" s="73"/>
    </row>
    <row r="149" spans="1:6" x14ac:dyDescent="0.25">
      <c r="A149" s="13"/>
      <c r="B149" s="4">
        <v>3</v>
      </c>
      <c r="C149" s="5" t="s">
        <v>6</v>
      </c>
      <c r="D149" s="30">
        <f>SUM(D150)</f>
        <v>2000</v>
      </c>
      <c r="E149" s="18"/>
      <c r="F149" s="22"/>
    </row>
    <row r="150" spans="1:6" x14ac:dyDescent="0.25">
      <c r="A150" s="13"/>
      <c r="B150" s="4">
        <v>32</v>
      </c>
      <c r="C150" s="5" t="s">
        <v>10</v>
      </c>
      <c r="D150" s="31">
        <f>SUM(D151)</f>
        <v>2000</v>
      </c>
      <c r="E150" s="18">
        <v>2000</v>
      </c>
      <c r="F150" s="22">
        <v>2000</v>
      </c>
    </row>
    <row r="151" spans="1:6" x14ac:dyDescent="0.25">
      <c r="A151" s="13"/>
      <c r="B151" s="4">
        <v>329</v>
      </c>
      <c r="C151" s="5" t="s">
        <v>13</v>
      </c>
      <c r="D151" s="31">
        <v>2000</v>
      </c>
      <c r="E151" s="18"/>
      <c r="F151" s="22"/>
    </row>
    <row r="152" spans="1:6" x14ac:dyDescent="0.25">
      <c r="A152" s="48"/>
      <c r="B152" s="49" t="s">
        <v>56</v>
      </c>
      <c r="C152" s="59"/>
      <c r="D152" s="61"/>
      <c r="E152" s="52"/>
      <c r="F152" s="53"/>
    </row>
    <row r="153" spans="1:6" x14ac:dyDescent="0.25">
      <c r="A153" s="68" t="s">
        <v>58</v>
      </c>
      <c r="B153" s="69" t="s">
        <v>93</v>
      </c>
      <c r="C153" s="70"/>
      <c r="D153" s="72">
        <f>SUM(D154+D158)</f>
        <v>7000</v>
      </c>
      <c r="E153" s="72"/>
      <c r="F153" s="73"/>
    </row>
    <row r="154" spans="1:6" x14ac:dyDescent="0.25">
      <c r="A154" s="13"/>
      <c r="B154" s="4">
        <v>3</v>
      </c>
      <c r="C154" s="5" t="s">
        <v>6</v>
      </c>
      <c r="D154" s="31">
        <f>SUM(D155)</f>
        <v>4000</v>
      </c>
      <c r="E154" s="18"/>
      <c r="F154" s="22"/>
    </row>
    <row r="155" spans="1:6" x14ac:dyDescent="0.25">
      <c r="A155" s="13"/>
      <c r="B155" s="4">
        <v>32</v>
      </c>
      <c r="C155" s="5" t="s">
        <v>10</v>
      </c>
      <c r="D155" s="31">
        <f>SUM(D156:D157)</f>
        <v>4000</v>
      </c>
      <c r="E155" s="18">
        <v>4000</v>
      </c>
      <c r="F155" s="22">
        <v>4000</v>
      </c>
    </row>
    <row r="156" spans="1:6" x14ac:dyDescent="0.25">
      <c r="A156" s="13"/>
      <c r="B156" s="4">
        <v>322</v>
      </c>
      <c r="C156" s="5" t="s">
        <v>90</v>
      </c>
      <c r="D156" s="31">
        <v>500</v>
      </c>
      <c r="E156" s="18"/>
      <c r="F156" s="22"/>
    </row>
    <row r="157" spans="1:6" x14ac:dyDescent="0.25">
      <c r="A157" s="13"/>
      <c r="B157" s="4">
        <v>329</v>
      </c>
      <c r="C157" s="5" t="s">
        <v>13</v>
      </c>
      <c r="D157" s="31">
        <v>3500</v>
      </c>
      <c r="E157" s="18"/>
      <c r="F157" s="22"/>
    </row>
    <row r="158" spans="1:6" x14ac:dyDescent="0.25">
      <c r="A158" s="13"/>
      <c r="B158" s="4">
        <v>4</v>
      </c>
      <c r="C158" s="5" t="s">
        <v>38</v>
      </c>
      <c r="D158" s="31">
        <f>SUM(D159)</f>
        <v>3000</v>
      </c>
      <c r="E158" s="18"/>
      <c r="F158" s="22"/>
    </row>
    <row r="159" spans="1:6" x14ac:dyDescent="0.25">
      <c r="A159" s="13"/>
      <c r="B159" s="4">
        <v>42</v>
      </c>
      <c r="C159" s="5" t="s">
        <v>68</v>
      </c>
      <c r="D159" s="31">
        <f>SUM(D160)</f>
        <v>3000</v>
      </c>
      <c r="E159" s="18">
        <v>3000</v>
      </c>
      <c r="F159" s="22">
        <v>3000</v>
      </c>
    </row>
    <row r="160" spans="1:6" x14ac:dyDescent="0.25">
      <c r="A160" s="13"/>
      <c r="B160" s="4">
        <v>422</v>
      </c>
      <c r="C160" s="5" t="s">
        <v>94</v>
      </c>
      <c r="D160" s="31">
        <v>3000</v>
      </c>
      <c r="E160" s="18"/>
      <c r="F160" s="22"/>
    </row>
    <row r="161" spans="1:6" x14ac:dyDescent="0.25">
      <c r="A161" s="48"/>
      <c r="B161" s="49" t="s">
        <v>133</v>
      </c>
      <c r="C161" s="50"/>
      <c r="D161" s="61"/>
      <c r="E161" s="52"/>
      <c r="F161" s="53"/>
    </row>
    <row r="162" spans="1:6" x14ac:dyDescent="0.25">
      <c r="A162" s="68" t="s">
        <v>124</v>
      </c>
      <c r="B162" s="69" t="s">
        <v>132</v>
      </c>
      <c r="C162" s="77"/>
      <c r="D162" s="78">
        <f>SUM(D163)</f>
        <v>0</v>
      </c>
      <c r="E162" s="79"/>
      <c r="F162" s="80"/>
    </row>
    <row r="163" spans="1:6" x14ac:dyDescent="0.25">
      <c r="A163" s="13"/>
      <c r="B163" s="4">
        <v>3</v>
      </c>
      <c r="C163" s="5" t="s">
        <v>6</v>
      </c>
      <c r="D163" s="30">
        <f>SUM(D164)</f>
        <v>0</v>
      </c>
      <c r="E163" s="18"/>
      <c r="F163" s="22"/>
    </row>
    <row r="164" spans="1:6" x14ac:dyDescent="0.25">
      <c r="A164" s="13"/>
      <c r="B164" s="4">
        <v>32</v>
      </c>
      <c r="C164" s="5" t="s">
        <v>10</v>
      </c>
      <c r="D164" s="31">
        <f>SUM(D165)</f>
        <v>0</v>
      </c>
      <c r="E164" s="18">
        <v>0</v>
      </c>
      <c r="F164" s="22">
        <v>0</v>
      </c>
    </row>
    <row r="165" spans="1:6" x14ac:dyDescent="0.25">
      <c r="A165" s="13"/>
      <c r="B165" s="4">
        <v>322</v>
      </c>
      <c r="C165" s="5" t="s">
        <v>90</v>
      </c>
      <c r="D165" s="31">
        <v>0</v>
      </c>
      <c r="E165" s="18"/>
      <c r="F165" s="22"/>
    </row>
    <row r="166" spans="1:6" x14ac:dyDescent="0.25">
      <c r="A166" s="48"/>
      <c r="B166" s="49" t="s">
        <v>78</v>
      </c>
      <c r="C166" s="59"/>
      <c r="D166" s="61"/>
      <c r="E166" s="52"/>
      <c r="F166" s="53"/>
    </row>
    <row r="167" spans="1:6" x14ac:dyDescent="0.25">
      <c r="A167" s="68" t="s">
        <v>63</v>
      </c>
      <c r="B167" s="69" t="s">
        <v>77</v>
      </c>
      <c r="C167" s="70" t="s">
        <v>76</v>
      </c>
      <c r="D167" s="72">
        <f>SUM(D168)</f>
        <v>5000</v>
      </c>
      <c r="E167" s="72"/>
      <c r="F167" s="73"/>
    </row>
    <row r="168" spans="1:6" x14ac:dyDescent="0.25">
      <c r="A168" s="13"/>
      <c r="B168" s="4">
        <v>3</v>
      </c>
      <c r="C168" s="5" t="s">
        <v>6</v>
      </c>
      <c r="D168" s="30">
        <v>5000</v>
      </c>
      <c r="E168" s="18"/>
      <c r="F168" s="22"/>
    </row>
    <row r="169" spans="1:6" x14ac:dyDescent="0.25">
      <c r="A169" s="13"/>
      <c r="B169" s="4">
        <v>32</v>
      </c>
      <c r="C169" s="5" t="s">
        <v>10</v>
      </c>
      <c r="D169" s="31">
        <v>5000</v>
      </c>
      <c r="E169" s="18">
        <v>5000</v>
      </c>
      <c r="F169" s="22">
        <v>5000</v>
      </c>
    </row>
    <row r="170" spans="1:6" x14ac:dyDescent="0.25">
      <c r="A170" s="13"/>
      <c r="B170" s="4">
        <v>322</v>
      </c>
      <c r="C170" s="5" t="s">
        <v>16</v>
      </c>
      <c r="D170" s="31">
        <v>5000</v>
      </c>
      <c r="E170" s="18"/>
      <c r="F170" s="22"/>
    </row>
    <row r="171" spans="1:6" x14ac:dyDescent="0.25">
      <c r="A171" s="88">
        <v>2302</v>
      </c>
      <c r="B171" s="57" t="s">
        <v>105</v>
      </c>
      <c r="C171" s="86"/>
      <c r="D171" s="89">
        <f>SUM(D172+D177+D188)</f>
        <v>0</v>
      </c>
      <c r="E171" s="89"/>
      <c r="F171" s="90"/>
    </row>
    <row r="172" spans="1:6" x14ac:dyDescent="0.25">
      <c r="A172" s="68" t="s">
        <v>107</v>
      </c>
      <c r="B172" s="69" t="s">
        <v>89</v>
      </c>
      <c r="C172" s="70"/>
      <c r="D172" s="72">
        <f>SUM(D173)</f>
        <v>0</v>
      </c>
      <c r="E172" s="72"/>
      <c r="F172" s="73"/>
    </row>
    <row r="173" spans="1:6" x14ac:dyDescent="0.25">
      <c r="A173" s="13"/>
      <c r="B173" s="4">
        <v>3</v>
      </c>
      <c r="C173" s="5" t="s">
        <v>6</v>
      </c>
      <c r="D173" s="30">
        <f>SUM(D174)</f>
        <v>0</v>
      </c>
      <c r="E173" s="18"/>
      <c r="F173" s="22"/>
    </row>
    <row r="174" spans="1:6" x14ac:dyDescent="0.25">
      <c r="A174" s="13"/>
      <c r="B174" s="4">
        <v>32</v>
      </c>
      <c r="C174" s="5" t="s">
        <v>10</v>
      </c>
      <c r="D174" s="31">
        <f>SUM(D175)</f>
        <v>0</v>
      </c>
      <c r="E174" s="18">
        <v>0</v>
      </c>
      <c r="F174" s="22">
        <v>0</v>
      </c>
    </row>
    <row r="175" spans="1:6" x14ac:dyDescent="0.25">
      <c r="A175" s="13"/>
      <c r="B175" s="4">
        <v>322</v>
      </c>
      <c r="C175" s="5" t="s">
        <v>90</v>
      </c>
      <c r="D175" s="31">
        <v>0</v>
      </c>
      <c r="E175" s="18"/>
      <c r="F175" s="22"/>
    </row>
    <row r="176" spans="1:6" x14ac:dyDescent="0.25">
      <c r="A176" s="48"/>
      <c r="B176" s="49" t="s">
        <v>91</v>
      </c>
      <c r="C176" s="59"/>
      <c r="D176" s="61"/>
      <c r="E176" s="52"/>
      <c r="F176" s="53"/>
    </row>
    <row r="177" spans="1:6" x14ac:dyDescent="0.25">
      <c r="A177" s="68" t="s">
        <v>110</v>
      </c>
      <c r="B177" s="69" t="s">
        <v>92</v>
      </c>
      <c r="C177" s="70"/>
      <c r="D177" s="72">
        <f>SUM(D178+D182)</f>
        <v>0</v>
      </c>
      <c r="E177" s="79"/>
      <c r="F177" s="80"/>
    </row>
    <row r="178" spans="1:6" x14ac:dyDescent="0.25">
      <c r="A178" s="13"/>
      <c r="B178" s="4">
        <v>3</v>
      </c>
      <c r="C178" s="5" t="s">
        <v>6</v>
      </c>
      <c r="D178" s="30">
        <f>SUM(D179)</f>
        <v>0</v>
      </c>
      <c r="E178" s="18"/>
      <c r="F178" s="22"/>
    </row>
    <row r="179" spans="1:6" x14ac:dyDescent="0.25">
      <c r="A179" s="13"/>
      <c r="B179" s="4">
        <v>32</v>
      </c>
      <c r="C179" s="5" t="s">
        <v>10</v>
      </c>
      <c r="D179" s="31">
        <f>SUM(D180:D181)</f>
        <v>0</v>
      </c>
      <c r="E179" s="18">
        <v>0</v>
      </c>
      <c r="F179" s="22">
        <v>0</v>
      </c>
    </row>
    <row r="180" spans="1:6" x14ac:dyDescent="0.25">
      <c r="A180" s="13"/>
      <c r="B180" s="4">
        <v>322</v>
      </c>
      <c r="C180" s="5" t="s">
        <v>90</v>
      </c>
      <c r="D180" s="31">
        <v>0</v>
      </c>
      <c r="E180" s="18"/>
      <c r="F180" s="22"/>
    </row>
    <row r="181" spans="1:6" x14ac:dyDescent="0.25">
      <c r="A181" s="13"/>
      <c r="B181" s="4">
        <v>329</v>
      </c>
      <c r="C181" s="5" t="s">
        <v>103</v>
      </c>
      <c r="D181" s="31">
        <v>0</v>
      </c>
      <c r="E181" s="18"/>
      <c r="F181" s="22"/>
    </row>
    <row r="182" spans="1:6" x14ac:dyDescent="0.25">
      <c r="A182" s="13"/>
      <c r="B182" s="4">
        <v>4</v>
      </c>
      <c r="C182" s="5" t="s">
        <v>38</v>
      </c>
      <c r="D182" s="30">
        <f>SUM(D183+D185)</f>
        <v>0</v>
      </c>
      <c r="E182" s="18"/>
      <c r="F182" s="22"/>
    </row>
    <row r="183" spans="1:6" x14ac:dyDescent="0.25">
      <c r="A183" s="13"/>
      <c r="B183" s="4">
        <v>41</v>
      </c>
      <c r="C183" s="5" t="s">
        <v>135</v>
      </c>
      <c r="D183" s="30">
        <f>SUM(D184)</f>
        <v>0</v>
      </c>
      <c r="E183" s="18"/>
      <c r="F183" s="22"/>
    </row>
    <row r="184" spans="1:6" x14ac:dyDescent="0.25">
      <c r="A184" s="13"/>
      <c r="B184" s="4">
        <v>412</v>
      </c>
      <c r="C184" s="5" t="s">
        <v>134</v>
      </c>
      <c r="D184" s="30">
        <v>0</v>
      </c>
      <c r="E184" s="18"/>
      <c r="F184" s="22"/>
    </row>
    <row r="185" spans="1:6" x14ac:dyDescent="0.25">
      <c r="A185" s="13"/>
      <c r="B185" s="4">
        <v>42</v>
      </c>
      <c r="C185" s="5" t="s">
        <v>68</v>
      </c>
      <c r="D185" s="31">
        <f>SUM(D186)</f>
        <v>0</v>
      </c>
      <c r="E185" s="18"/>
      <c r="F185" s="22"/>
    </row>
    <row r="186" spans="1:6" x14ac:dyDescent="0.25">
      <c r="A186" s="13"/>
      <c r="B186" s="4">
        <v>422</v>
      </c>
      <c r="C186" s="5" t="s">
        <v>94</v>
      </c>
      <c r="D186" s="31">
        <v>0</v>
      </c>
      <c r="E186" s="18"/>
      <c r="F186" s="22"/>
    </row>
    <row r="187" spans="1:6" x14ac:dyDescent="0.25">
      <c r="A187" s="48"/>
      <c r="B187" s="49" t="s">
        <v>56</v>
      </c>
      <c r="C187" s="59"/>
      <c r="D187" s="61"/>
      <c r="E187" s="52"/>
      <c r="F187" s="53"/>
    </row>
    <row r="188" spans="1:6" x14ac:dyDescent="0.25">
      <c r="A188" s="68" t="s">
        <v>136</v>
      </c>
      <c r="B188" s="69" t="s">
        <v>137</v>
      </c>
      <c r="C188" s="105"/>
      <c r="D188" s="78">
        <f>SUM(D189)</f>
        <v>0</v>
      </c>
      <c r="E188" s="78"/>
      <c r="F188" s="106"/>
    </row>
    <row r="189" spans="1:6" x14ac:dyDescent="0.25">
      <c r="A189" s="107"/>
      <c r="B189" s="108">
        <v>3</v>
      </c>
      <c r="C189" s="111" t="s">
        <v>6</v>
      </c>
      <c r="D189" s="109">
        <v>0</v>
      </c>
      <c r="E189" s="109"/>
      <c r="F189" s="110"/>
    </row>
    <row r="190" spans="1:6" x14ac:dyDescent="0.25">
      <c r="A190" s="13"/>
      <c r="B190" s="4">
        <v>32</v>
      </c>
      <c r="C190" s="5" t="s">
        <v>10</v>
      </c>
      <c r="D190" s="31">
        <f>SUM(D191)</f>
        <v>0</v>
      </c>
      <c r="E190" s="18"/>
      <c r="F190" s="22"/>
    </row>
    <row r="191" spans="1:6" x14ac:dyDescent="0.25">
      <c r="A191" s="13"/>
      <c r="B191" s="4">
        <v>322</v>
      </c>
      <c r="C191" s="5" t="s">
        <v>90</v>
      </c>
      <c r="D191" s="31">
        <v>0</v>
      </c>
      <c r="E191" s="18"/>
      <c r="F191" s="22"/>
    </row>
    <row r="192" spans="1:6" x14ac:dyDescent="0.25">
      <c r="A192" s="88">
        <v>2401</v>
      </c>
      <c r="B192" s="57" t="s">
        <v>104</v>
      </c>
      <c r="C192" s="86"/>
      <c r="D192" s="89">
        <f>SUM(D194+D199)</f>
        <v>8900</v>
      </c>
      <c r="E192" s="89">
        <f>SUM(E201)</f>
        <v>8900</v>
      </c>
      <c r="F192" s="90">
        <f>SUM(F201)</f>
        <v>8900</v>
      </c>
    </row>
    <row r="193" spans="1:6" x14ac:dyDescent="0.25">
      <c r="A193" s="48"/>
      <c r="B193" s="49" t="s">
        <v>74</v>
      </c>
      <c r="C193" s="59"/>
      <c r="D193" s="61"/>
      <c r="E193" s="52"/>
      <c r="F193" s="53"/>
    </row>
    <row r="194" spans="1:6" x14ac:dyDescent="0.25">
      <c r="A194" s="75" t="s">
        <v>138</v>
      </c>
      <c r="B194" s="76" t="s">
        <v>139</v>
      </c>
      <c r="C194" s="77"/>
      <c r="D194" s="78">
        <f>SUM(D195)</f>
        <v>0</v>
      </c>
      <c r="E194" s="79"/>
      <c r="F194" s="80"/>
    </row>
    <row r="195" spans="1:6" x14ac:dyDescent="0.25">
      <c r="A195" s="13"/>
      <c r="B195" s="4">
        <v>3</v>
      </c>
      <c r="C195" s="5" t="s">
        <v>96</v>
      </c>
      <c r="D195" s="30">
        <f>SUM(D196)</f>
        <v>0</v>
      </c>
      <c r="E195" s="18"/>
      <c r="F195" s="22"/>
    </row>
    <row r="196" spans="1:6" x14ac:dyDescent="0.25">
      <c r="A196" s="13"/>
      <c r="B196" s="4">
        <v>32</v>
      </c>
      <c r="C196" s="5" t="s">
        <v>10</v>
      </c>
      <c r="D196" s="18">
        <f>SUM(D197)</f>
        <v>0</v>
      </c>
      <c r="E196" s="18"/>
      <c r="F196" s="22"/>
    </row>
    <row r="197" spans="1:6" x14ac:dyDescent="0.25">
      <c r="A197" s="13"/>
      <c r="B197" s="4">
        <v>323</v>
      </c>
      <c r="C197" s="5" t="s">
        <v>97</v>
      </c>
      <c r="D197" s="18">
        <v>0</v>
      </c>
      <c r="E197" s="18"/>
      <c r="F197" s="22"/>
    </row>
    <row r="198" spans="1:6" x14ac:dyDescent="0.25">
      <c r="A198" s="48"/>
      <c r="B198" s="49" t="s">
        <v>48</v>
      </c>
      <c r="C198" s="59"/>
      <c r="D198" s="52"/>
      <c r="E198" s="52"/>
      <c r="F198" s="53"/>
    </row>
    <row r="199" spans="1:6" x14ac:dyDescent="0.25">
      <c r="A199" s="75" t="s">
        <v>111</v>
      </c>
      <c r="B199" s="76" t="s">
        <v>112</v>
      </c>
      <c r="C199" s="77"/>
      <c r="D199" s="79">
        <f>SUM(D200)</f>
        <v>8900</v>
      </c>
      <c r="E199" s="79"/>
      <c r="F199" s="80"/>
    </row>
    <row r="200" spans="1:6" x14ac:dyDescent="0.25">
      <c r="A200" s="13"/>
      <c r="B200" s="4">
        <v>3</v>
      </c>
      <c r="C200" s="5" t="s">
        <v>6</v>
      </c>
      <c r="D200" s="30">
        <f>SUM(D201)</f>
        <v>8900</v>
      </c>
      <c r="E200" s="18"/>
      <c r="F200" s="22"/>
    </row>
    <row r="201" spans="1:6" x14ac:dyDescent="0.25">
      <c r="A201" s="13"/>
      <c r="B201" s="4">
        <v>32</v>
      </c>
      <c r="C201" s="5" t="s">
        <v>10</v>
      </c>
      <c r="D201" s="31">
        <f>SUM(D202:D204)</f>
        <v>8900</v>
      </c>
      <c r="E201" s="18">
        <v>8900</v>
      </c>
      <c r="F201" s="22">
        <v>8900</v>
      </c>
    </row>
    <row r="202" spans="1:6" x14ac:dyDescent="0.25">
      <c r="A202" s="13"/>
      <c r="B202" s="4">
        <v>322</v>
      </c>
      <c r="C202" s="5" t="s">
        <v>90</v>
      </c>
      <c r="D202" s="31">
        <v>2900</v>
      </c>
      <c r="E202" s="18"/>
      <c r="F202" s="22"/>
    </row>
    <row r="203" spans="1:6" x14ac:dyDescent="0.25">
      <c r="A203" s="13"/>
      <c r="B203" s="4">
        <v>323</v>
      </c>
      <c r="C203" s="5" t="s">
        <v>95</v>
      </c>
      <c r="D203" s="31">
        <v>6000</v>
      </c>
      <c r="E203" s="18"/>
      <c r="F203" s="22"/>
    </row>
    <row r="204" spans="1:6" x14ac:dyDescent="0.25">
      <c r="A204" s="13"/>
      <c r="B204" s="4">
        <v>329</v>
      </c>
      <c r="C204" s="5" t="s">
        <v>13</v>
      </c>
      <c r="D204" s="31">
        <v>0</v>
      </c>
      <c r="E204" s="18"/>
      <c r="F204" s="22"/>
    </row>
    <row r="205" spans="1:6" x14ac:dyDescent="0.25">
      <c r="A205" s="88">
        <v>2403</v>
      </c>
      <c r="B205" s="57" t="s">
        <v>114</v>
      </c>
      <c r="C205" s="86"/>
      <c r="D205" s="89"/>
      <c r="E205" s="89"/>
      <c r="F205" s="90"/>
    </row>
    <row r="206" spans="1:6" x14ac:dyDescent="0.25">
      <c r="A206" s="48"/>
      <c r="B206" s="49" t="s">
        <v>56</v>
      </c>
      <c r="C206" s="59"/>
      <c r="D206" s="61"/>
      <c r="E206" s="52"/>
      <c r="F206" s="53"/>
    </row>
    <row r="207" spans="1:6" x14ac:dyDescent="0.25">
      <c r="A207" s="75" t="s">
        <v>113</v>
      </c>
      <c r="B207" s="76" t="s">
        <v>100</v>
      </c>
      <c r="C207" s="77"/>
      <c r="D207" s="78"/>
      <c r="E207" s="79"/>
      <c r="F207" s="80"/>
    </row>
    <row r="208" spans="1:6" x14ac:dyDescent="0.25">
      <c r="A208" s="13"/>
      <c r="B208" s="4">
        <v>4</v>
      </c>
      <c r="C208" s="5" t="s">
        <v>38</v>
      </c>
      <c r="D208" s="30">
        <v>0</v>
      </c>
      <c r="E208" s="18"/>
      <c r="F208" s="22"/>
    </row>
    <row r="209" spans="1:6" x14ac:dyDescent="0.25">
      <c r="A209" s="13"/>
      <c r="B209" s="4">
        <v>45</v>
      </c>
      <c r="C209" s="5" t="s">
        <v>98</v>
      </c>
      <c r="D209" s="31">
        <v>0</v>
      </c>
      <c r="E209" s="18">
        <v>0</v>
      </c>
      <c r="F209" s="22">
        <v>0</v>
      </c>
    </row>
    <row r="210" spans="1:6" x14ac:dyDescent="0.25">
      <c r="A210" s="13"/>
      <c r="B210" s="4">
        <v>451</v>
      </c>
      <c r="C210" s="5" t="s">
        <v>99</v>
      </c>
      <c r="D210" s="31">
        <v>0</v>
      </c>
      <c r="E210" s="18"/>
      <c r="F210" s="22"/>
    </row>
    <row r="211" spans="1:6" x14ac:dyDescent="0.25">
      <c r="A211" s="88">
        <v>2405</v>
      </c>
      <c r="B211" s="57" t="s">
        <v>115</v>
      </c>
      <c r="C211" s="86"/>
      <c r="D211" s="89">
        <f>SUM(D213+D237)</f>
        <v>23000</v>
      </c>
      <c r="E211" s="89">
        <f>SUM(E228+E239+E234)</f>
        <v>23000</v>
      </c>
      <c r="F211" s="90">
        <f>SUM(F228+F234+F239+F216)</f>
        <v>23000</v>
      </c>
    </row>
    <row r="212" spans="1:6" x14ac:dyDescent="0.25">
      <c r="A212" s="48"/>
      <c r="B212" s="49" t="s">
        <v>88</v>
      </c>
      <c r="C212" s="59"/>
      <c r="D212" s="62"/>
      <c r="E212" s="52"/>
      <c r="F212" s="53"/>
    </row>
    <row r="213" spans="1:6" x14ac:dyDescent="0.25">
      <c r="A213" s="75" t="s">
        <v>116</v>
      </c>
      <c r="B213" s="76" t="s">
        <v>101</v>
      </c>
      <c r="C213" s="77"/>
      <c r="D213" s="78">
        <f>SUM(D227+D233)</f>
        <v>11000</v>
      </c>
      <c r="E213" s="79"/>
      <c r="F213" s="80"/>
    </row>
    <row r="214" spans="1:6" x14ac:dyDescent="0.25">
      <c r="A214" s="13"/>
      <c r="B214" s="4">
        <v>4</v>
      </c>
      <c r="C214" s="5" t="s">
        <v>38</v>
      </c>
      <c r="D214" s="30">
        <v>0</v>
      </c>
      <c r="E214" s="18"/>
      <c r="F214" s="22"/>
    </row>
    <row r="215" spans="1:6" x14ac:dyDescent="0.25">
      <c r="A215" s="13"/>
      <c r="B215" s="4">
        <v>42</v>
      </c>
      <c r="C215" s="5" t="s">
        <v>39</v>
      </c>
      <c r="D215" s="31">
        <v>0</v>
      </c>
      <c r="E215" s="18">
        <v>0</v>
      </c>
      <c r="F215" s="22">
        <v>0</v>
      </c>
    </row>
    <row r="216" spans="1:6" x14ac:dyDescent="0.25">
      <c r="A216" s="13"/>
      <c r="B216" s="4">
        <v>422</v>
      </c>
      <c r="C216" s="5" t="s">
        <v>40</v>
      </c>
      <c r="D216" s="31">
        <v>0</v>
      </c>
      <c r="E216" s="18"/>
      <c r="F216" s="22"/>
    </row>
    <row r="217" spans="1:6" x14ac:dyDescent="0.25">
      <c r="A217" s="48"/>
      <c r="B217" s="49" t="s">
        <v>48</v>
      </c>
      <c r="C217" s="59"/>
      <c r="D217" s="61"/>
      <c r="E217" s="52"/>
      <c r="F217" s="53"/>
    </row>
    <row r="218" spans="1:6" hidden="1" x14ac:dyDescent="0.25"/>
    <row r="219" spans="1:6" hidden="1" x14ac:dyDescent="0.25"/>
    <row r="220" spans="1:6" hidden="1" x14ac:dyDescent="0.25"/>
    <row r="221" spans="1:6" hidden="1" x14ac:dyDescent="0.25"/>
    <row r="222" spans="1:6" hidden="1" x14ac:dyDescent="0.25"/>
    <row r="223" spans="1:6" hidden="1" x14ac:dyDescent="0.25"/>
    <row r="224" spans="1:6" hidden="1" x14ac:dyDescent="0.25"/>
    <row r="225" spans="1:6" hidden="1" x14ac:dyDescent="0.25"/>
    <row r="226" spans="1:6" hidden="1" x14ac:dyDescent="0.25"/>
    <row r="227" spans="1:6" x14ac:dyDescent="0.25">
      <c r="A227" s="13"/>
      <c r="B227" s="4">
        <v>4</v>
      </c>
      <c r="C227" s="5" t="s">
        <v>38</v>
      </c>
      <c r="D227" s="30">
        <v>8000</v>
      </c>
      <c r="E227" s="18"/>
      <c r="F227" s="22"/>
    </row>
    <row r="228" spans="1:6" x14ac:dyDescent="0.25">
      <c r="A228" s="13"/>
      <c r="B228" s="4">
        <v>42</v>
      </c>
      <c r="C228" s="5" t="s">
        <v>39</v>
      </c>
      <c r="D228" s="18">
        <v>8000</v>
      </c>
      <c r="E228" s="18">
        <v>8000</v>
      </c>
      <c r="F228" s="22">
        <v>8000</v>
      </c>
    </row>
    <row r="229" spans="1:6" x14ac:dyDescent="0.25">
      <c r="A229" s="13"/>
      <c r="B229" s="4">
        <v>422</v>
      </c>
      <c r="C229" s="5" t="s">
        <v>40</v>
      </c>
      <c r="D229" s="18">
        <v>8000</v>
      </c>
      <c r="E229" s="18"/>
      <c r="F229" s="22"/>
    </row>
    <row r="230" spans="1:6" hidden="1" x14ac:dyDescent="0.25">
      <c r="A230" s="13"/>
      <c r="B230" s="4"/>
      <c r="C230" s="5"/>
      <c r="D230" s="18"/>
      <c r="E230" s="18"/>
      <c r="F230" s="22"/>
    </row>
    <row r="231" spans="1:6" hidden="1" x14ac:dyDescent="0.25">
      <c r="A231" s="13"/>
      <c r="B231" s="4"/>
      <c r="C231" s="5"/>
      <c r="D231" s="18"/>
      <c r="E231" s="18"/>
      <c r="F231" s="22"/>
    </row>
    <row r="232" spans="1:6" x14ac:dyDescent="0.25">
      <c r="A232" s="48"/>
      <c r="B232" s="49" t="s">
        <v>49</v>
      </c>
      <c r="C232" s="59"/>
      <c r="D232" s="52"/>
      <c r="E232" s="52"/>
      <c r="F232" s="53"/>
    </row>
    <row r="233" spans="1:6" x14ac:dyDescent="0.25">
      <c r="A233" s="13"/>
      <c r="B233" s="4">
        <v>4</v>
      </c>
      <c r="C233" s="5" t="s">
        <v>38</v>
      </c>
      <c r="D233" s="30">
        <v>3000</v>
      </c>
      <c r="E233" s="18"/>
      <c r="F233" s="22"/>
    </row>
    <row r="234" spans="1:6" x14ac:dyDescent="0.25">
      <c r="A234" s="13"/>
      <c r="B234" s="4">
        <v>42</v>
      </c>
      <c r="C234" s="5" t="s">
        <v>39</v>
      </c>
      <c r="D234" s="18">
        <v>3000</v>
      </c>
      <c r="E234" s="18">
        <v>3000</v>
      </c>
      <c r="F234" s="22">
        <v>3000</v>
      </c>
    </row>
    <row r="235" spans="1:6" x14ac:dyDescent="0.25">
      <c r="A235" s="13"/>
      <c r="B235" s="4">
        <v>422</v>
      </c>
      <c r="C235" s="5" t="s">
        <v>40</v>
      </c>
      <c r="D235" s="18">
        <v>3000</v>
      </c>
      <c r="E235" s="18"/>
      <c r="F235" s="22"/>
    </row>
    <row r="236" spans="1:6" x14ac:dyDescent="0.25">
      <c r="A236" s="63"/>
      <c r="B236" s="64" t="s">
        <v>71</v>
      </c>
      <c r="C236" s="65" t="s">
        <v>75</v>
      </c>
      <c r="D236" s="66"/>
      <c r="E236" s="66"/>
      <c r="F236" s="67"/>
    </row>
    <row r="237" spans="1:6" x14ac:dyDescent="0.25">
      <c r="A237" s="81" t="s">
        <v>41</v>
      </c>
      <c r="B237" s="82" t="s">
        <v>42</v>
      </c>
      <c r="C237" s="83"/>
      <c r="D237" s="84">
        <f>SUM(D238)</f>
        <v>12000</v>
      </c>
      <c r="E237" s="84"/>
      <c r="F237" s="85"/>
    </row>
    <row r="238" spans="1:6" x14ac:dyDescent="0.25">
      <c r="A238" s="33"/>
      <c r="B238" s="34">
        <v>4</v>
      </c>
      <c r="C238" s="35" t="s">
        <v>72</v>
      </c>
      <c r="D238" s="38">
        <f>SUM(D239)</f>
        <v>12000</v>
      </c>
      <c r="E238" s="36"/>
      <c r="F238" s="37"/>
    </row>
    <row r="239" spans="1:6" x14ac:dyDescent="0.25">
      <c r="A239" s="33"/>
      <c r="B239" s="34">
        <v>42</v>
      </c>
      <c r="C239" s="35" t="s">
        <v>73</v>
      </c>
      <c r="D239" s="36">
        <f>SUM(D240)</f>
        <v>12000</v>
      </c>
      <c r="E239" s="36">
        <v>12000</v>
      </c>
      <c r="F239" s="37">
        <v>12000</v>
      </c>
    </row>
    <row r="240" spans="1:6" x14ac:dyDescent="0.25">
      <c r="A240" s="5"/>
      <c r="B240" s="4">
        <v>424</v>
      </c>
      <c r="C240" s="5" t="s">
        <v>43</v>
      </c>
      <c r="D240" s="18">
        <v>12000</v>
      </c>
      <c r="E240" s="18"/>
      <c r="F240" s="18"/>
    </row>
    <row r="242" spans="2:4" x14ac:dyDescent="0.25">
      <c r="B242" s="42" t="s">
        <v>205</v>
      </c>
      <c r="D242" t="s">
        <v>61</v>
      </c>
    </row>
    <row r="243" spans="2:4" x14ac:dyDescent="0.25">
      <c r="D243" t="s">
        <v>57</v>
      </c>
    </row>
    <row r="246" spans="2:4" ht="23.25" x14ac:dyDescent="0.35">
      <c r="C246" s="39"/>
    </row>
  </sheetData>
  <mergeCells count="2">
    <mergeCell ref="B79:C79"/>
    <mergeCell ref="B15:C15"/>
  </mergeCells>
  <pageMargins left="0.7" right="0.7" top="0.75" bottom="0.75" header="0.3" footer="0.3"/>
  <pageSetup paperSize="9" orientation="landscape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workbookViewId="0">
      <selection activeCell="A5" sqref="A5:E5"/>
    </sheetView>
  </sheetViews>
  <sheetFormatPr defaultRowHeight="15" x14ac:dyDescent="0.25"/>
  <cols>
    <col min="1" max="1" width="11.7109375" customWidth="1"/>
    <col min="2" max="2" width="58.140625" customWidth="1"/>
    <col min="3" max="3" width="18" customWidth="1"/>
    <col min="4" max="4" width="20.140625" customWidth="1"/>
    <col min="5" max="5" width="19.85546875" customWidth="1"/>
  </cols>
  <sheetData>
    <row r="1" spans="1:5" ht="18.75" x14ac:dyDescent="0.3">
      <c r="A1" s="2" t="s">
        <v>44</v>
      </c>
      <c r="B1" s="2"/>
    </row>
    <row r="2" spans="1:5" ht="18.75" x14ac:dyDescent="0.3">
      <c r="A2" s="2" t="s">
        <v>45</v>
      </c>
      <c r="B2" s="2"/>
    </row>
    <row r="3" spans="1:5" x14ac:dyDescent="0.25">
      <c r="A3" t="s">
        <v>23</v>
      </c>
      <c r="B3" t="s">
        <v>207</v>
      </c>
    </row>
    <row r="4" spans="1:5" x14ac:dyDescent="0.25">
      <c r="A4" t="s">
        <v>24</v>
      </c>
      <c r="B4" t="s">
        <v>209</v>
      </c>
    </row>
    <row r="5" spans="1:5" ht="31.5" customHeight="1" x14ac:dyDescent="0.4">
      <c r="A5" s="143" t="s">
        <v>210</v>
      </c>
      <c r="B5" s="143"/>
      <c r="C5" s="143"/>
      <c r="D5" s="143"/>
      <c r="E5" s="143"/>
    </row>
    <row r="6" spans="1:5" ht="26.25" x14ac:dyDescent="0.4">
      <c r="B6" s="137" t="s">
        <v>126</v>
      </c>
      <c r="C6" s="137"/>
      <c r="D6" s="3"/>
      <c r="E6" s="1"/>
    </row>
    <row r="7" spans="1:5" ht="17.25" customHeight="1" x14ac:dyDescent="0.25"/>
    <row r="8" spans="1:5" ht="31.5" customHeight="1" x14ac:dyDescent="0.25">
      <c r="A8" s="11" t="s">
        <v>0</v>
      </c>
      <c r="B8" s="6" t="s">
        <v>21</v>
      </c>
      <c r="C8" s="6" t="s">
        <v>198</v>
      </c>
      <c r="D8" s="7" t="s">
        <v>121</v>
      </c>
      <c r="E8" s="12" t="s">
        <v>199</v>
      </c>
    </row>
    <row r="9" spans="1:5" ht="20.100000000000001" customHeight="1" x14ac:dyDescent="0.25">
      <c r="A9" s="16" t="s">
        <v>192</v>
      </c>
      <c r="B9" s="136" t="s">
        <v>193</v>
      </c>
      <c r="C9" s="6"/>
      <c r="D9" s="7"/>
      <c r="E9" s="135"/>
    </row>
    <row r="10" spans="1:5" ht="20.100000000000001" customHeight="1" x14ac:dyDescent="0.25">
      <c r="A10" s="16" t="s">
        <v>196</v>
      </c>
      <c r="B10" s="136" t="s">
        <v>200</v>
      </c>
      <c r="C10" s="6"/>
      <c r="D10" s="7"/>
      <c r="E10" s="135"/>
    </row>
    <row r="11" spans="1:5" ht="26.25" customHeight="1" x14ac:dyDescent="0.25">
      <c r="A11" s="117" t="s">
        <v>201</v>
      </c>
      <c r="B11" s="118" t="s">
        <v>140</v>
      </c>
      <c r="C11" s="5"/>
      <c r="D11" s="5"/>
      <c r="E11" s="4"/>
    </row>
    <row r="12" spans="1:5" ht="16.5" thickBot="1" x14ac:dyDescent="0.3">
      <c r="A12" s="124" t="s">
        <v>184</v>
      </c>
      <c r="B12" s="125" t="s">
        <v>141</v>
      </c>
      <c r="C12" s="121">
        <f>SUM(C14+C20+C25+C30+C36+C41+C47+C52+C57+C64+C71+C76+C82+C86+C87+C91)</f>
        <v>4012104.59</v>
      </c>
      <c r="D12" s="126">
        <f>SUM(D15+D21+D26+D31+D37+D42+D48+D53+D58+D65+D72+D77+D83+D88)</f>
        <v>4012104.59</v>
      </c>
      <c r="E12" s="126">
        <f>SUM(E15+E21+E26+E31+E37+E42+E53+E58+E65+E77+E83+E88)</f>
        <v>4012104.59</v>
      </c>
    </row>
    <row r="13" spans="1:5" x14ac:dyDescent="0.25">
      <c r="A13" s="13" t="s">
        <v>142</v>
      </c>
      <c r="B13" s="114" t="s">
        <v>143</v>
      </c>
      <c r="C13" s="30"/>
      <c r="D13" s="18"/>
      <c r="E13" s="22"/>
    </row>
    <row r="14" spans="1:5" x14ac:dyDescent="0.25">
      <c r="A14" s="13">
        <v>6</v>
      </c>
      <c r="B14" s="116" t="s">
        <v>22</v>
      </c>
      <c r="C14" s="31">
        <v>127416</v>
      </c>
      <c r="D14" s="18"/>
      <c r="E14" s="22"/>
    </row>
    <row r="15" spans="1:5" x14ac:dyDescent="0.25">
      <c r="A15" s="13">
        <v>67</v>
      </c>
      <c r="B15" s="5" t="s">
        <v>144</v>
      </c>
      <c r="C15" s="31">
        <v>127416</v>
      </c>
      <c r="D15" s="18">
        <v>127416</v>
      </c>
      <c r="E15" s="22">
        <v>127416</v>
      </c>
    </row>
    <row r="16" spans="1:5" x14ac:dyDescent="0.25">
      <c r="A16" s="13">
        <v>671</v>
      </c>
      <c r="B16" s="5" t="s">
        <v>145</v>
      </c>
      <c r="C16" s="31">
        <v>127474.08</v>
      </c>
      <c r="D16" s="18"/>
      <c r="E16" s="22"/>
    </row>
    <row r="17" spans="1:5" x14ac:dyDescent="0.25">
      <c r="A17" s="13">
        <v>6711</v>
      </c>
      <c r="B17" s="5" t="s">
        <v>146</v>
      </c>
      <c r="C17" s="31">
        <v>127416</v>
      </c>
      <c r="D17" s="18"/>
      <c r="E17" s="22"/>
    </row>
    <row r="18" spans="1:5" x14ac:dyDescent="0.25">
      <c r="A18" s="13">
        <v>6712</v>
      </c>
      <c r="B18" s="5" t="s">
        <v>147</v>
      </c>
      <c r="C18" s="31">
        <v>0</v>
      </c>
      <c r="D18" s="18"/>
      <c r="E18" s="22"/>
    </row>
    <row r="19" spans="1:5" x14ac:dyDescent="0.25">
      <c r="A19" s="13" t="s">
        <v>142</v>
      </c>
      <c r="B19" s="114" t="s">
        <v>178</v>
      </c>
      <c r="C19" s="31"/>
      <c r="D19" s="18"/>
      <c r="E19" s="22"/>
    </row>
    <row r="20" spans="1:5" x14ac:dyDescent="0.25">
      <c r="A20" s="13">
        <v>6</v>
      </c>
      <c r="B20" s="116" t="s">
        <v>22</v>
      </c>
      <c r="C20" s="31">
        <v>101782.59</v>
      </c>
      <c r="D20" s="18"/>
      <c r="E20" s="22"/>
    </row>
    <row r="21" spans="1:5" x14ac:dyDescent="0.25">
      <c r="A21" s="13">
        <v>67</v>
      </c>
      <c r="B21" s="5" t="s">
        <v>144</v>
      </c>
      <c r="C21" s="31">
        <v>101782.59</v>
      </c>
      <c r="D21" s="18">
        <v>101782.59</v>
      </c>
      <c r="E21" s="22">
        <v>101782.59</v>
      </c>
    </row>
    <row r="22" spans="1:5" x14ac:dyDescent="0.25">
      <c r="A22" s="13">
        <v>671</v>
      </c>
      <c r="B22" s="5" t="s">
        <v>145</v>
      </c>
      <c r="C22" s="31">
        <v>101782.59</v>
      </c>
      <c r="D22" s="18"/>
      <c r="E22" s="22"/>
    </row>
    <row r="23" spans="1:5" x14ac:dyDescent="0.25">
      <c r="A23" s="13">
        <v>6711</v>
      </c>
      <c r="B23" s="5" t="s">
        <v>146</v>
      </c>
      <c r="C23" s="31">
        <v>101782.59</v>
      </c>
      <c r="D23" s="18"/>
      <c r="E23" s="22"/>
    </row>
    <row r="24" spans="1:5" x14ac:dyDescent="0.25">
      <c r="A24" s="13" t="s">
        <v>142</v>
      </c>
      <c r="B24" s="114" t="s">
        <v>148</v>
      </c>
      <c r="C24" s="30"/>
      <c r="D24" s="18"/>
      <c r="E24" s="22"/>
    </row>
    <row r="25" spans="1:5" x14ac:dyDescent="0.25">
      <c r="A25" s="13">
        <v>6</v>
      </c>
      <c r="B25" s="5" t="s">
        <v>22</v>
      </c>
      <c r="C25" s="31">
        <v>1500</v>
      </c>
      <c r="D25" s="18"/>
      <c r="E25" s="22"/>
    </row>
    <row r="26" spans="1:5" x14ac:dyDescent="0.25">
      <c r="A26" s="13">
        <v>66</v>
      </c>
      <c r="B26" s="5" t="s">
        <v>149</v>
      </c>
      <c r="C26" s="31">
        <v>1500</v>
      </c>
      <c r="D26" s="18">
        <v>3500</v>
      </c>
      <c r="E26" s="22">
        <v>3500</v>
      </c>
    </row>
    <row r="27" spans="1:5" x14ac:dyDescent="0.25">
      <c r="A27" s="13">
        <v>661</v>
      </c>
      <c r="B27" s="5" t="s">
        <v>150</v>
      </c>
      <c r="C27" s="31">
        <v>1500</v>
      </c>
      <c r="D27" s="18"/>
      <c r="E27" s="22"/>
    </row>
    <row r="28" spans="1:5" x14ac:dyDescent="0.25">
      <c r="A28" s="13">
        <v>6615</v>
      </c>
      <c r="B28" s="5" t="s">
        <v>151</v>
      </c>
      <c r="C28" s="31">
        <v>1500</v>
      </c>
      <c r="D28" s="18"/>
      <c r="E28" s="22"/>
    </row>
    <row r="29" spans="1:5" x14ac:dyDescent="0.25">
      <c r="A29" s="13" t="s">
        <v>142</v>
      </c>
      <c r="B29" s="114" t="s">
        <v>171</v>
      </c>
      <c r="C29" s="31"/>
      <c r="D29" s="18"/>
      <c r="E29" s="22"/>
    </row>
    <row r="30" spans="1:5" x14ac:dyDescent="0.25">
      <c r="A30" s="13">
        <v>6</v>
      </c>
      <c r="B30" s="5" t="s">
        <v>22</v>
      </c>
      <c r="C30" s="31">
        <v>146300</v>
      </c>
      <c r="D30" s="18"/>
      <c r="E30" s="22"/>
    </row>
    <row r="31" spans="1:5" x14ac:dyDescent="0.25">
      <c r="A31" s="13">
        <v>65</v>
      </c>
      <c r="B31" s="5" t="s">
        <v>161</v>
      </c>
      <c r="C31" s="31">
        <v>146300</v>
      </c>
      <c r="D31" s="18">
        <v>146300</v>
      </c>
      <c r="E31" s="22">
        <v>146300</v>
      </c>
    </row>
    <row r="32" spans="1:5" x14ac:dyDescent="0.25">
      <c r="A32" s="13">
        <v>652</v>
      </c>
      <c r="B32" s="5" t="s">
        <v>162</v>
      </c>
      <c r="C32" s="31">
        <v>146300</v>
      </c>
      <c r="D32" s="18"/>
      <c r="E32" s="22"/>
    </row>
    <row r="33" spans="1:5" x14ac:dyDescent="0.25">
      <c r="A33" s="13">
        <v>6526</v>
      </c>
      <c r="B33" s="5" t="s">
        <v>172</v>
      </c>
      <c r="C33" s="31">
        <v>146300</v>
      </c>
      <c r="D33" s="18"/>
      <c r="E33" s="22"/>
    </row>
    <row r="34" spans="1:5" x14ac:dyDescent="0.25">
      <c r="A34" s="13"/>
      <c r="B34" s="5"/>
      <c r="C34" s="31"/>
      <c r="D34" s="18"/>
      <c r="E34" s="22"/>
    </row>
    <row r="35" spans="1:5" x14ac:dyDescent="0.25">
      <c r="A35" s="13" t="s">
        <v>142</v>
      </c>
      <c r="B35" s="114" t="s">
        <v>166</v>
      </c>
      <c r="C35" s="31"/>
      <c r="D35" s="18"/>
      <c r="E35" s="22"/>
    </row>
    <row r="36" spans="1:5" x14ac:dyDescent="0.25">
      <c r="A36" s="13">
        <v>6</v>
      </c>
      <c r="B36" s="5" t="s">
        <v>22</v>
      </c>
      <c r="C36" s="31">
        <v>3220000</v>
      </c>
      <c r="D36" s="18"/>
      <c r="E36" s="22"/>
    </row>
    <row r="37" spans="1:5" x14ac:dyDescent="0.25">
      <c r="A37" s="13">
        <v>63</v>
      </c>
      <c r="B37" s="5" t="s">
        <v>153</v>
      </c>
      <c r="C37" s="31">
        <v>3220000</v>
      </c>
      <c r="D37" s="18">
        <v>3220000</v>
      </c>
      <c r="E37" s="22">
        <v>3220000</v>
      </c>
    </row>
    <row r="38" spans="1:5" x14ac:dyDescent="0.25">
      <c r="A38" s="13">
        <v>636</v>
      </c>
      <c r="B38" s="5" t="s">
        <v>164</v>
      </c>
      <c r="C38" s="31">
        <v>3220000</v>
      </c>
      <c r="D38" s="18"/>
      <c r="E38" s="22"/>
    </row>
    <row r="39" spans="1:5" x14ac:dyDescent="0.25">
      <c r="A39" s="13">
        <v>6361</v>
      </c>
      <c r="B39" s="5" t="s">
        <v>167</v>
      </c>
      <c r="C39" s="31">
        <v>3220000</v>
      </c>
      <c r="D39" s="18"/>
      <c r="E39" s="22"/>
    </row>
    <row r="40" spans="1:5" x14ac:dyDescent="0.25">
      <c r="A40" s="13" t="s">
        <v>142</v>
      </c>
      <c r="B40" s="114" t="s">
        <v>169</v>
      </c>
      <c r="C40" s="31"/>
      <c r="D40" s="18"/>
      <c r="E40" s="22"/>
    </row>
    <row r="41" spans="1:5" x14ac:dyDescent="0.25">
      <c r="A41" s="13">
        <v>6</v>
      </c>
      <c r="B41" s="5" t="s">
        <v>22</v>
      </c>
      <c r="C41" s="31">
        <v>31000</v>
      </c>
      <c r="D41" s="18"/>
      <c r="E41" s="22"/>
    </row>
    <row r="42" spans="1:5" x14ac:dyDescent="0.25">
      <c r="A42" s="13">
        <v>63</v>
      </c>
      <c r="B42" s="5" t="s">
        <v>153</v>
      </c>
      <c r="C42" s="31">
        <v>31000</v>
      </c>
      <c r="D42" s="18">
        <v>31000</v>
      </c>
      <c r="E42" s="22">
        <v>31000</v>
      </c>
    </row>
    <row r="43" spans="1:5" x14ac:dyDescent="0.25">
      <c r="A43" s="13">
        <v>636</v>
      </c>
      <c r="B43" s="5" t="s">
        <v>164</v>
      </c>
      <c r="C43" s="31">
        <v>31000</v>
      </c>
      <c r="D43" s="18"/>
      <c r="E43" s="22"/>
    </row>
    <row r="44" spans="1:5" x14ac:dyDescent="0.25">
      <c r="A44" s="13">
        <v>6361</v>
      </c>
      <c r="B44" s="5" t="s">
        <v>170</v>
      </c>
      <c r="C44" s="31">
        <v>19000</v>
      </c>
      <c r="D44" s="18"/>
      <c r="E44" s="22"/>
    </row>
    <row r="45" spans="1:5" x14ac:dyDescent="0.25">
      <c r="A45" s="13">
        <v>6362</v>
      </c>
      <c r="B45" s="5" t="s">
        <v>173</v>
      </c>
      <c r="C45" s="31">
        <v>12000</v>
      </c>
      <c r="D45" s="18"/>
      <c r="E45" s="22"/>
    </row>
    <row r="46" spans="1:5" x14ac:dyDescent="0.25">
      <c r="A46" s="13" t="s">
        <v>142</v>
      </c>
      <c r="B46" s="114" t="s">
        <v>168</v>
      </c>
      <c r="C46" s="31"/>
      <c r="D46" s="18"/>
      <c r="E46" s="22"/>
    </row>
    <row r="47" spans="1:5" x14ac:dyDescent="0.25">
      <c r="A47" s="13">
        <v>6</v>
      </c>
      <c r="B47" s="5" t="s">
        <v>22</v>
      </c>
      <c r="C47" s="31">
        <v>0</v>
      </c>
      <c r="D47" s="18"/>
      <c r="E47" s="22"/>
    </row>
    <row r="48" spans="1:5" x14ac:dyDescent="0.25">
      <c r="A48" s="13">
        <v>63</v>
      </c>
      <c r="B48" s="5" t="s">
        <v>153</v>
      </c>
      <c r="C48" s="31">
        <v>0</v>
      </c>
      <c r="D48" s="18"/>
      <c r="E48" s="22"/>
    </row>
    <row r="49" spans="1:5" x14ac:dyDescent="0.25">
      <c r="A49" s="13">
        <v>636</v>
      </c>
      <c r="B49" s="5" t="s">
        <v>164</v>
      </c>
      <c r="C49" s="31">
        <v>0</v>
      </c>
      <c r="D49" s="18"/>
      <c r="E49" s="22"/>
    </row>
    <row r="50" spans="1:5" x14ac:dyDescent="0.25">
      <c r="A50" s="13">
        <v>6361</v>
      </c>
      <c r="B50" s="5" t="s">
        <v>165</v>
      </c>
      <c r="C50" s="31">
        <v>0</v>
      </c>
      <c r="D50" s="18"/>
      <c r="E50" s="22"/>
    </row>
    <row r="51" spans="1:5" x14ac:dyDescent="0.25">
      <c r="A51" s="13" t="s">
        <v>142</v>
      </c>
      <c r="B51" s="114" t="s">
        <v>174</v>
      </c>
      <c r="C51" s="31"/>
      <c r="D51" s="18"/>
      <c r="E51" s="22"/>
    </row>
    <row r="52" spans="1:5" x14ac:dyDescent="0.25">
      <c r="A52" s="13">
        <v>6</v>
      </c>
      <c r="B52" s="5" t="s">
        <v>160</v>
      </c>
      <c r="C52" s="31">
        <v>700</v>
      </c>
      <c r="D52" s="18"/>
      <c r="E52" s="22"/>
    </row>
    <row r="53" spans="1:5" x14ac:dyDescent="0.25">
      <c r="A53" s="13">
        <v>63</v>
      </c>
      <c r="B53" s="5" t="s">
        <v>153</v>
      </c>
      <c r="C53" s="31">
        <v>700</v>
      </c>
      <c r="D53" s="18">
        <v>700</v>
      </c>
      <c r="E53" s="22">
        <v>700</v>
      </c>
    </row>
    <row r="54" spans="1:5" x14ac:dyDescent="0.25">
      <c r="A54" s="13">
        <v>636</v>
      </c>
      <c r="B54" s="5" t="s">
        <v>164</v>
      </c>
      <c r="C54" s="31">
        <v>700</v>
      </c>
      <c r="D54" s="18"/>
      <c r="E54" s="22"/>
    </row>
    <row r="55" spans="1:5" x14ac:dyDescent="0.25">
      <c r="A55" s="13">
        <v>6361</v>
      </c>
      <c r="B55" s="5" t="s">
        <v>175</v>
      </c>
      <c r="C55" s="31">
        <v>700</v>
      </c>
      <c r="D55" s="18"/>
      <c r="E55" s="22"/>
    </row>
    <row r="56" spans="1:5" x14ac:dyDescent="0.25">
      <c r="A56" s="13" t="s">
        <v>142</v>
      </c>
      <c r="B56" s="114" t="s">
        <v>152</v>
      </c>
      <c r="C56" s="31"/>
      <c r="D56" s="18"/>
      <c r="E56" s="22"/>
    </row>
    <row r="57" spans="1:5" x14ac:dyDescent="0.25">
      <c r="A57" s="13">
        <v>6</v>
      </c>
      <c r="B57" s="5" t="s">
        <v>22</v>
      </c>
      <c r="C57" s="31">
        <v>172000</v>
      </c>
      <c r="D57" s="18"/>
      <c r="E57" s="22"/>
    </row>
    <row r="58" spans="1:5" x14ac:dyDescent="0.25">
      <c r="A58" s="13">
        <v>63</v>
      </c>
      <c r="B58" s="5" t="s">
        <v>153</v>
      </c>
      <c r="C58" s="31">
        <v>172000</v>
      </c>
      <c r="D58" s="18">
        <v>172000</v>
      </c>
      <c r="E58" s="22">
        <v>172000</v>
      </c>
    </row>
    <row r="59" spans="1:5" x14ac:dyDescent="0.25">
      <c r="A59" s="13">
        <v>636</v>
      </c>
      <c r="B59" s="5" t="s">
        <v>154</v>
      </c>
      <c r="C59" s="31">
        <v>172000</v>
      </c>
      <c r="D59" s="18"/>
      <c r="E59" s="22"/>
    </row>
    <row r="60" spans="1:5" x14ac:dyDescent="0.25">
      <c r="A60" s="13">
        <v>6361</v>
      </c>
      <c r="B60" s="5" t="s">
        <v>177</v>
      </c>
      <c r="C60" s="31">
        <v>21000</v>
      </c>
      <c r="D60" s="18"/>
      <c r="E60" s="22"/>
    </row>
    <row r="61" spans="1:5" x14ac:dyDescent="0.25">
      <c r="A61" s="13">
        <v>6361</v>
      </c>
      <c r="B61" s="5" t="s">
        <v>185</v>
      </c>
      <c r="C61" s="31">
        <v>143000</v>
      </c>
      <c r="D61" s="18"/>
      <c r="E61" s="22"/>
    </row>
    <row r="62" spans="1:5" x14ac:dyDescent="0.25">
      <c r="A62" s="13">
        <v>6362</v>
      </c>
      <c r="B62" s="5" t="s">
        <v>176</v>
      </c>
      <c r="C62" s="31">
        <v>8000</v>
      </c>
      <c r="D62" s="18"/>
      <c r="E62" s="22"/>
    </row>
    <row r="63" spans="1:5" x14ac:dyDescent="0.25">
      <c r="A63" s="13" t="s">
        <v>142</v>
      </c>
      <c r="B63" s="114" t="s">
        <v>179</v>
      </c>
      <c r="C63" s="31"/>
      <c r="D63" s="18"/>
      <c r="E63" s="22"/>
    </row>
    <row r="64" spans="1:5" x14ac:dyDescent="0.25">
      <c r="A64" s="13">
        <v>6</v>
      </c>
      <c r="B64" s="5" t="s">
        <v>22</v>
      </c>
      <c r="C64" s="31">
        <v>5000</v>
      </c>
      <c r="D64" s="18"/>
      <c r="E64" s="22"/>
    </row>
    <row r="65" spans="1:5" x14ac:dyDescent="0.25">
      <c r="A65" s="13">
        <v>63</v>
      </c>
      <c r="B65" s="5" t="s">
        <v>153</v>
      </c>
      <c r="C65" s="31">
        <v>5000</v>
      </c>
      <c r="D65" s="18">
        <v>5000</v>
      </c>
      <c r="E65" s="22">
        <v>5000</v>
      </c>
    </row>
    <row r="66" spans="1:5" x14ac:dyDescent="0.25">
      <c r="A66" s="13">
        <v>636</v>
      </c>
      <c r="B66" s="5" t="s">
        <v>154</v>
      </c>
      <c r="C66" s="31">
        <v>4300</v>
      </c>
      <c r="D66" s="18"/>
      <c r="E66" s="22"/>
    </row>
    <row r="67" spans="1:5" x14ac:dyDescent="0.25">
      <c r="A67" s="13">
        <v>6361</v>
      </c>
      <c r="B67" s="5" t="s">
        <v>182</v>
      </c>
      <c r="C67" s="31">
        <v>4300</v>
      </c>
      <c r="D67" s="18"/>
      <c r="E67" s="22"/>
    </row>
    <row r="68" spans="1:5" x14ac:dyDescent="0.25">
      <c r="A68" s="13">
        <v>638</v>
      </c>
      <c r="B68" s="5" t="s">
        <v>180</v>
      </c>
      <c r="C68" s="31">
        <v>700</v>
      </c>
      <c r="D68" s="18"/>
      <c r="E68" s="22"/>
    </row>
    <row r="69" spans="1:5" x14ac:dyDescent="0.25">
      <c r="A69" s="13">
        <v>6381</v>
      </c>
      <c r="B69" s="5" t="s">
        <v>64</v>
      </c>
      <c r="C69" s="31">
        <v>700</v>
      </c>
      <c r="D69" s="18"/>
      <c r="E69" s="22"/>
    </row>
    <row r="70" spans="1:5" x14ac:dyDescent="0.25">
      <c r="A70" s="13" t="s">
        <v>142</v>
      </c>
      <c r="B70" s="114" t="s">
        <v>181</v>
      </c>
      <c r="C70" s="31"/>
      <c r="D70" s="18"/>
      <c r="E70" s="22"/>
    </row>
    <row r="71" spans="1:5" x14ac:dyDescent="0.25">
      <c r="A71" s="13">
        <v>6</v>
      </c>
      <c r="B71" s="5" t="s">
        <v>22</v>
      </c>
      <c r="C71" s="31">
        <v>0</v>
      </c>
      <c r="D71" s="18"/>
      <c r="E71" s="22"/>
    </row>
    <row r="72" spans="1:5" x14ac:dyDescent="0.25">
      <c r="A72" s="13">
        <v>63</v>
      </c>
      <c r="B72" s="5" t="s">
        <v>153</v>
      </c>
      <c r="C72" s="31">
        <v>0</v>
      </c>
      <c r="D72" s="18"/>
      <c r="E72" s="22"/>
    </row>
    <row r="73" spans="1:5" x14ac:dyDescent="0.25">
      <c r="A73" s="13">
        <v>636</v>
      </c>
      <c r="B73" s="5" t="s">
        <v>154</v>
      </c>
      <c r="C73" s="31"/>
      <c r="D73" s="18"/>
      <c r="E73" s="22"/>
    </row>
    <row r="74" spans="1:5" x14ac:dyDescent="0.25">
      <c r="A74" s="13">
        <v>6361</v>
      </c>
      <c r="B74" s="5" t="s">
        <v>154</v>
      </c>
      <c r="C74" s="31">
        <v>0</v>
      </c>
      <c r="D74" s="18"/>
      <c r="E74" s="22"/>
    </row>
    <row r="75" spans="1:5" x14ac:dyDescent="0.25">
      <c r="A75" s="13" t="s">
        <v>142</v>
      </c>
      <c r="B75" s="114" t="s">
        <v>155</v>
      </c>
      <c r="C75" s="31"/>
      <c r="D75" s="18"/>
      <c r="E75" s="22"/>
    </row>
    <row r="76" spans="1:5" x14ac:dyDescent="0.25">
      <c r="A76" s="13">
        <v>6</v>
      </c>
      <c r="B76" s="5" t="s">
        <v>22</v>
      </c>
      <c r="C76" s="31">
        <v>4500</v>
      </c>
      <c r="D76" s="18"/>
      <c r="E76" s="22"/>
    </row>
    <row r="77" spans="1:5" x14ac:dyDescent="0.25">
      <c r="A77" s="13">
        <v>66</v>
      </c>
      <c r="B77" s="5" t="s">
        <v>149</v>
      </c>
      <c r="C77" s="31">
        <v>4500</v>
      </c>
      <c r="D77" s="18">
        <v>4500</v>
      </c>
      <c r="E77" s="22">
        <v>4500</v>
      </c>
    </row>
    <row r="78" spans="1:5" x14ac:dyDescent="0.25">
      <c r="A78" s="13">
        <v>663</v>
      </c>
      <c r="B78" s="5" t="s">
        <v>156</v>
      </c>
      <c r="C78" s="31">
        <v>4500</v>
      </c>
      <c r="D78" s="18"/>
      <c r="E78" s="22"/>
    </row>
    <row r="79" spans="1:5" x14ac:dyDescent="0.25">
      <c r="A79" s="13">
        <v>6631</v>
      </c>
      <c r="B79" s="5" t="s">
        <v>157</v>
      </c>
      <c r="C79" s="31">
        <v>1500</v>
      </c>
      <c r="D79" s="18"/>
      <c r="E79" s="22"/>
    </row>
    <row r="80" spans="1:5" x14ac:dyDescent="0.25">
      <c r="A80" s="13">
        <v>6632</v>
      </c>
      <c r="B80" s="5" t="s">
        <v>158</v>
      </c>
      <c r="C80" s="31">
        <v>3000</v>
      </c>
      <c r="D80" s="18"/>
      <c r="E80" s="22"/>
    </row>
    <row r="81" spans="1:5" x14ac:dyDescent="0.25">
      <c r="A81" s="115" t="s">
        <v>142</v>
      </c>
      <c r="B81" s="114" t="s">
        <v>159</v>
      </c>
      <c r="C81" s="31"/>
      <c r="D81" s="18"/>
      <c r="E81" s="22"/>
    </row>
    <row r="82" spans="1:5" x14ac:dyDescent="0.25">
      <c r="A82" s="13">
        <v>6</v>
      </c>
      <c r="B82" s="5" t="s">
        <v>160</v>
      </c>
      <c r="C82" s="31">
        <v>500</v>
      </c>
      <c r="D82" s="18"/>
      <c r="E82" s="22"/>
    </row>
    <row r="83" spans="1:5" x14ac:dyDescent="0.25">
      <c r="A83" s="13">
        <v>65</v>
      </c>
      <c r="B83" s="5" t="s">
        <v>161</v>
      </c>
      <c r="C83" s="31">
        <v>500</v>
      </c>
      <c r="D83" s="18">
        <v>500</v>
      </c>
      <c r="E83" s="22">
        <v>500</v>
      </c>
    </row>
    <row r="84" spans="1:5" x14ac:dyDescent="0.25">
      <c r="A84" s="13">
        <v>652</v>
      </c>
      <c r="B84" s="5" t="s">
        <v>162</v>
      </c>
      <c r="C84" s="31">
        <v>500</v>
      </c>
      <c r="D84" s="18"/>
      <c r="E84" s="22"/>
    </row>
    <row r="85" spans="1:5" x14ac:dyDescent="0.25">
      <c r="A85" s="13">
        <v>6526</v>
      </c>
      <c r="B85" s="5" t="s">
        <v>163</v>
      </c>
      <c r="C85" s="31">
        <v>500</v>
      </c>
      <c r="D85" s="18"/>
      <c r="E85" s="22"/>
    </row>
    <row r="86" spans="1:5" x14ac:dyDescent="0.25">
      <c r="A86" s="13" t="s">
        <v>142</v>
      </c>
      <c r="B86" s="5" t="s">
        <v>187</v>
      </c>
      <c r="C86" s="31"/>
      <c r="D86" s="18"/>
      <c r="E86" s="22"/>
    </row>
    <row r="87" spans="1:5" x14ac:dyDescent="0.25">
      <c r="A87" s="13">
        <v>6</v>
      </c>
      <c r="B87" s="5" t="s">
        <v>160</v>
      </c>
      <c r="C87" s="31">
        <v>199406</v>
      </c>
      <c r="D87" s="18"/>
      <c r="E87" s="22"/>
    </row>
    <row r="88" spans="1:5" x14ac:dyDescent="0.25">
      <c r="A88" s="13">
        <v>63</v>
      </c>
      <c r="B88" s="5" t="s">
        <v>153</v>
      </c>
      <c r="C88" s="31">
        <v>199406</v>
      </c>
      <c r="D88" s="18">
        <v>199406</v>
      </c>
      <c r="E88" s="22">
        <v>199406</v>
      </c>
    </row>
    <row r="89" spans="1:5" x14ac:dyDescent="0.25">
      <c r="A89" s="13">
        <v>638</v>
      </c>
      <c r="B89" s="5" t="s">
        <v>180</v>
      </c>
      <c r="C89" s="31">
        <v>199406</v>
      </c>
      <c r="D89" s="18"/>
      <c r="E89" s="22"/>
    </row>
    <row r="90" spans="1:5" x14ac:dyDescent="0.25">
      <c r="A90" s="13">
        <v>6381</v>
      </c>
      <c r="B90" s="5" t="s">
        <v>64</v>
      </c>
      <c r="C90" s="31">
        <v>199406</v>
      </c>
      <c r="D90" s="18"/>
      <c r="E90" s="22"/>
    </row>
    <row r="91" spans="1:5" x14ac:dyDescent="0.25">
      <c r="A91" s="119"/>
      <c r="B91" s="120" t="s">
        <v>183</v>
      </c>
      <c r="C91" s="121">
        <v>2000</v>
      </c>
      <c r="D91" s="122"/>
      <c r="E91" s="123"/>
    </row>
    <row r="92" spans="1:5" x14ac:dyDescent="0.25">
      <c r="A92" s="13" t="s">
        <v>142</v>
      </c>
      <c r="B92" s="114" t="s">
        <v>194</v>
      </c>
      <c r="C92" s="31"/>
      <c r="D92" s="18"/>
      <c r="E92" s="22"/>
    </row>
    <row r="93" spans="1:5" x14ac:dyDescent="0.25">
      <c r="A93" s="13">
        <v>9</v>
      </c>
      <c r="B93" s="5" t="s">
        <v>186</v>
      </c>
      <c r="C93" s="31">
        <v>2000</v>
      </c>
      <c r="D93" s="18"/>
      <c r="E93" s="22"/>
    </row>
    <row r="94" spans="1:5" x14ac:dyDescent="0.25">
      <c r="A94" s="13">
        <v>92</v>
      </c>
      <c r="B94" s="5" t="s">
        <v>120</v>
      </c>
      <c r="C94" s="31">
        <v>2000</v>
      </c>
      <c r="D94" s="18"/>
      <c r="E94" s="22"/>
    </row>
    <row r="95" spans="1:5" x14ac:dyDescent="0.25">
      <c r="A95" s="13">
        <v>9221</v>
      </c>
      <c r="B95" s="5" t="s">
        <v>195</v>
      </c>
      <c r="C95" s="31">
        <v>2000</v>
      </c>
      <c r="D95" s="18"/>
      <c r="E95" s="22"/>
    </row>
    <row r="96" spans="1:5" x14ac:dyDescent="0.25">
      <c r="D96" t="s">
        <v>62</v>
      </c>
    </row>
    <row r="97" spans="2:4" x14ac:dyDescent="0.25">
      <c r="B97" t="s">
        <v>206</v>
      </c>
      <c r="D97" t="s">
        <v>57</v>
      </c>
    </row>
    <row r="99" spans="2:4" ht="26.25" x14ac:dyDescent="0.4">
      <c r="B99" s="40"/>
    </row>
  </sheetData>
  <mergeCells count="1"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RASHODI-PLAN </vt:lpstr>
      <vt:lpstr>PRIHODI-PLAN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2020-12-29T09:28:51Z</cp:lastPrinted>
  <dcterms:created xsi:type="dcterms:W3CDTF">2011-12-15T12:32:14Z</dcterms:created>
  <dcterms:modified xsi:type="dcterms:W3CDTF">2021-01-28T06:59:22Z</dcterms:modified>
</cp:coreProperties>
</file>